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55" windowWidth="18930" windowHeight="5580" firstSheet="1" activeTab="10"/>
  </bookViews>
  <sheets>
    <sheet name="CAP trends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</sheets>
  <definedNames/>
  <calcPr fullCalcOnLoad="1"/>
</workbook>
</file>

<file path=xl/sharedStrings.xml><?xml version="1.0" encoding="utf-8"?>
<sst xmlns="http://schemas.openxmlformats.org/spreadsheetml/2006/main" count="1197" uniqueCount="308">
  <si>
    <t>Afghanistan Humanitarian Action Plan 2009</t>
  </si>
  <si>
    <t>Burkina Faso Flash Appeal (September 2009 - February 2010)</t>
  </si>
  <si>
    <t>Central African Republic 2009</t>
  </si>
  <si>
    <t>Chad 2009</t>
  </si>
  <si>
    <t>Côte d'Ivoire 2009</t>
  </si>
  <si>
    <t>Democratic Republic of the Congo 2009</t>
  </si>
  <si>
    <t>El Salvador Flash Appeal (Revised) (November 2009 - May 2010)</t>
  </si>
  <si>
    <t>Iraq and the region 2009</t>
  </si>
  <si>
    <t>Kenya Emergency Humanitarian Response Plan 2009</t>
  </si>
  <si>
    <t>Lao PDR Flash Appeal (Revised) (October 2009 - April 2010)</t>
  </si>
  <si>
    <t>Madagascar Flash Appeal (Revised) (April - October 2009)</t>
  </si>
  <si>
    <t>Namibia Flash Appeal (Revised) (March - November 2009)</t>
  </si>
  <si>
    <t>occupied Palestinian territory 2009</t>
  </si>
  <si>
    <t>Pakistan Humanitarian Response Plan (Revised) 2008-2009</t>
  </si>
  <si>
    <t>Philippines Flash Appeal  (Revised) (October 2009 - March 2010)</t>
  </si>
  <si>
    <t>Somalia 2009</t>
  </si>
  <si>
    <t>Sri Lanka Common Humanitarian Action Plan 2009</t>
  </si>
  <si>
    <t>Sudan 2009</t>
  </si>
  <si>
    <t>Uganda 2009</t>
  </si>
  <si>
    <t>West Africa 2009</t>
  </si>
  <si>
    <t>Yemen Flash Appeal (Revised) (September - December 2009)</t>
  </si>
  <si>
    <t>Zimbabwe 2009</t>
  </si>
  <si>
    <t>(blank)</t>
  </si>
  <si>
    <t>Grand Total</t>
  </si>
  <si>
    <t>EU</t>
  </si>
  <si>
    <t>Total</t>
  </si>
  <si>
    <t>DAC donors</t>
  </si>
  <si>
    <t>Non-DAC donors</t>
  </si>
  <si>
    <t>inside the appeal</t>
  </si>
  <si>
    <t>outside the appeal</t>
  </si>
  <si>
    <t>Inside</t>
  </si>
  <si>
    <t>Outside</t>
  </si>
  <si>
    <t>DAC countries</t>
  </si>
  <si>
    <t>Appeal 2009</t>
  </si>
  <si>
    <t>US$m</t>
  </si>
  <si>
    <t>%</t>
  </si>
  <si>
    <t>Bolivia Flash Appeal 2008 [unrevised as of Oct. 2008; appeal closed at 80% funding and unmet requirements reduced to zero]</t>
  </si>
  <si>
    <t>Central African Republic 2008</t>
  </si>
  <si>
    <t>Chad 2008</t>
  </si>
  <si>
    <t>Côte d'Ivoire 2008</t>
  </si>
  <si>
    <t xml:space="preserve">Democratic Republic of Congo 2008 Humanitarian Action Plan </t>
  </si>
  <si>
    <t>Georgia Crisis Flash Appeal (Revised) 2008</t>
  </si>
  <si>
    <t>Haiti Flash Appeal (Revised) 2008</t>
  </si>
  <si>
    <t>Honduras Flash Appeal (Updated) (November - April) 2008</t>
  </si>
  <si>
    <t>Iraq 2008</t>
  </si>
  <si>
    <t>Kenya Emergency Humanitarian Response Plan (Revised) 2008</t>
  </si>
  <si>
    <t>Kyrgyzstan Flash Appeal (Revised) 2008</t>
  </si>
  <si>
    <t xml:space="preserve">Madagascar Flash Appeal 2008 [unrevised as of Nov. 2008; appeal closed at 50% funding and unmet requirements reduced to zero] </t>
  </si>
  <si>
    <t>Myanmar Flash Appeal (Revised) 2008</t>
  </si>
  <si>
    <t>occupied Palestinian territory 2008</t>
  </si>
  <si>
    <t>Somalia 2008</t>
  </si>
  <si>
    <t xml:space="preserve">Southern African Region Preparedness and Response Plan 2008 [unrevised as of Nov. 2008; appeal closed at 33% funding and unmet requirements reduced to zero] </t>
  </si>
  <si>
    <t xml:space="preserve">Sudan Work Plan 2008 (Humanitarian/Early Recovery Component) </t>
  </si>
  <si>
    <t>Syria Drought Appeal 2008</t>
  </si>
  <si>
    <t>Tajikistan Flash Appeal (Revised) 2008</t>
  </si>
  <si>
    <t>Uganda 2008</t>
  </si>
  <si>
    <t>West Africa 2008</t>
  </si>
  <si>
    <t xml:space="preserve">Yemen Floods Response Plan (November - April) 2008 [unrevised as of April 2008; appeal closed at 45% funding and unmet requirements reduced to zero] </t>
  </si>
  <si>
    <t>Zimbabwe 2008</t>
  </si>
  <si>
    <t>Bolivia Flash Appeal 2007</t>
  </si>
  <si>
    <t>Burkina Faso Floods Flash Appeal 2007</t>
  </si>
  <si>
    <t>Burundi 2007</t>
  </si>
  <si>
    <t>Central African Republic 2007</t>
  </si>
  <si>
    <t>Chad 2007</t>
  </si>
  <si>
    <t>Cote d'Ivoire 2007</t>
  </si>
  <si>
    <t xml:space="preserve">Democratic Republic of Congo 2007 Humanitarian Action Plan </t>
  </si>
  <si>
    <t>Dominican Republic Flash Appeal 2007</t>
  </si>
  <si>
    <t>Ghana Floods Flash Appeal 2007</t>
  </si>
  <si>
    <t>Great Lakes Region 2007</t>
  </si>
  <si>
    <t>Korea DPR Flash Appeal: Floods Emergency 2007</t>
  </si>
  <si>
    <t>Lesotho Drought Flash Appeal 2007</t>
  </si>
  <si>
    <t>Liberia Common Humanitarian Action Plan 2007</t>
  </si>
  <si>
    <t>Madagascar Floods Flash Appeal 2007</t>
  </si>
  <si>
    <t>Mozambique Floods and Cyclone Flash Appeal 2007</t>
  </si>
  <si>
    <t>Nicaragua Flash Appeal 2007</t>
  </si>
  <si>
    <t>occupied Palestinian territory 2007</t>
  </si>
  <si>
    <t>Pakistan Cyclone and Floods Flash Appeal 2007</t>
  </si>
  <si>
    <t>Peru Earthquake Flash Appeal 2007</t>
  </si>
  <si>
    <t>Republic of Congo 2007</t>
  </si>
  <si>
    <t>Somalia 2007</t>
  </si>
  <si>
    <t>Sudan Flash Appeal: Flood Response 2007</t>
  </si>
  <si>
    <t xml:space="preserve">Sudan Work Plan 2007 (Humanitarian Action component) </t>
  </si>
  <si>
    <t>Swaziland Drought Flash Appeal 2007</t>
  </si>
  <si>
    <t>Timor-Leste 2007</t>
  </si>
  <si>
    <t>Uganda 2007</t>
  </si>
  <si>
    <t>Uganda Floods Flash Appeal 2007</t>
  </si>
  <si>
    <t>West Africa 2007</t>
  </si>
  <si>
    <t>Zambia Floods Flash Appeal 2007</t>
  </si>
  <si>
    <t>Zimbabwe 2007</t>
  </si>
  <si>
    <t>Burundi 2006</t>
  </si>
  <si>
    <t>Central African Republic 2006</t>
  </si>
  <si>
    <t>Chad 2006</t>
  </si>
  <si>
    <t>Cote d'Ivoire 2006</t>
  </si>
  <si>
    <t>Democratic Republic of the Congo Action Plan 2006</t>
  </si>
  <si>
    <t>Great Lakes Region 2006</t>
  </si>
  <si>
    <t>Guinea 2006</t>
  </si>
  <si>
    <t xml:space="preserve">Guinea-Bissau 2006 </t>
  </si>
  <si>
    <t xml:space="preserve">Horn of Africa 2006 </t>
  </si>
  <si>
    <t>Kenya 2006</t>
  </si>
  <si>
    <t>Lebanon Crisis 2006</t>
  </si>
  <si>
    <t>Liberia 2006</t>
  </si>
  <si>
    <t>Nepal 2005-2006</t>
  </si>
  <si>
    <t>occupied Palestinian territory 2006</t>
  </si>
  <si>
    <t>Republic of Congo 2006</t>
  </si>
  <si>
    <t>Somalia 2006</t>
  </si>
  <si>
    <t>Somalia: 2006 Flood Response Plan</t>
  </si>
  <si>
    <t>Sudan Work Plan 2006 (Humanitarian Action component)</t>
  </si>
  <si>
    <t>Timor-Leste 2006</t>
  </si>
  <si>
    <t>Uganda 2006</t>
  </si>
  <si>
    <t>West Africa 2006</t>
  </si>
  <si>
    <t>Zimbabwe 2006</t>
  </si>
  <si>
    <t>Appeal 2007</t>
  </si>
  <si>
    <t>Appeal 2006</t>
  </si>
  <si>
    <t>Angola Marburg VHF  2005</t>
  </si>
  <si>
    <t>Benin  2005</t>
  </si>
  <si>
    <t>Burundi 2005</t>
  </si>
  <si>
    <t>Central African Republic 2005</t>
  </si>
  <si>
    <t>Chad 2005</t>
  </si>
  <si>
    <t>Chechnya and Neighbouring Republics (RF) 2005</t>
  </si>
  <si>
    <t>Cote d'Ivoire 2005</t>
  </si>
  <si>
    <t>Democratic Republic of Congo 2005</t>
  </si>
  <si>
    <t>Djibouti Drought  2005</t>
  </si>
  <si>
    <t>Eritrea 2005</t>
  </si>
  <si>
    <t>Great Lakes Region 2005</t>
  </si>
  <si>
    <t>Guatemala  2005</t>
  </si>
  <si>
    <t>Guinea 2005</t>
  </si>
  <si>
    <t>Guyana  2005</t>
  </si>
  <si>
    <t>Indian Ocean Earthquake-Tsunami  2005</t>
  </si>
  <si>
    <t>Malawi  2005</t>
  </si>
  <si>
    <t>Niger  2005</t>
  </si>
  <si>
    <t>occupied Palestinian territory 2005</t>
  </si>
  <si>
    <t>Republic of Congo 2005</t>
  </si>
  <si>
    <t>Somalia 2005</t>
  </si>
  <si>
    <t>South Asia Earthquake 2005</t>
  </si>
  <si>
    <t>Sudan - Humanitarian &amp; Recovery Components of the 2005 Work Plan</t>
  </si>
  <si>
    <t>Uganda 2005</t>
  </si>
  <si>
    <t>West Africa 2005</t>
  </si>
  <si>
    <t>West and Central Africa Region Cholera 2005</t>
  </si>
  <si>
    <t>Angola 2004</t>
  </si>
  <si>
    <t>Bangladesh  2004</t>
  </si>
  <si>
    <t>Bolivia  2004</t>
  </si>
  <si>
    <t>Burundi 2004</t>
  </si>
  <si>
    <t>Central African Republic 2004</t>
  </si>
  <si>
    <t>Chad 2004</t>
  </si>
  <si>
    <t>Chechnya and Neighbouring Republics (RF) 2004</t>
  </si>
  <si>
    <t>Cote d'Ivoire + 3 2004</t>
  </si>
  <si>
    <t>Democratic Republic of Congo 2004</t>
  </si>
  <si>
    <t>DPR of Korea 2004</t>
  </si>
  <si>
    <t>Eritrea 2004</t>
  </si>
  <si>
    <t>Great Lakes Region 2004</t>
  </si>
  <si>
    <t>Grenada  2004</t>
  </si>
  <si>
    <t>Guinea 2004</t>
  </si>
  <si>
    <t>Haiti  2004</t>
  </si>
  <si>
    <t>Haiti Floods  2004</t>
  </si>
  <si>
    <t xml:space="preserve">Indonesia 2004 </t>
  </si>
  <si>
    <t xml:space="preserve">Islamic Republic of Iran 2004 </t>
  </si>
  <si>
    <t>Kenya  2004</t>
  </si>
  <si>
    <t>Liberia 2004</t>
  </si>
  <si>
    <t>Madagascar  2004</t>
  </si>
  <si>
    <t>occupied Palestinian territory 2004</t>
  </si>
  <si>
    <t>Philippines  2004</t>
  </si>
  <si>
    <t>Sierra Leone 2004</t>
  </si>
  <si>
    <t>Somalia 2004</t>
  </si>
  <si>
    <t>Sudan 2004</t>
  </si>
  <si>
    <t>Tajikistan 2004</t>
  </si>
  <si>
    <t>Tanzania (United Republic of) 2004</t>
  </si>
  <si>
    <t>Uganda 2004</t>
  </si>
  <si>
    <t>West Africa Sub-Regional 2004</t>
  </si>
  <si>
    <t>Zimbabwe 2004</t>
  </si>
  <si>
    <t>Angola 2003</t>
  </si>
  <si>
    <t>Burundi 2003</t>
  </si>
  <si>
    <t>Central African Republic  2003</t>
  </si>
  <si>
    <t>Chechnya and Neighbouring Republics (RF) 2003</t>
  </si>
  <si>
    <t>Cote d'Ivoire + 5 2003</t>
  </si>
  <si>
    <t xml:space="preserve">Côte d'Ivoire and the West Africa Sub-Region 2002-2003 </t>
  </si>
  <si>
    <t>Democratic Republic of Congo 2003</t>
  </si>
  <si>
    <t>DPR of Korea 2003</t>
  </si>
  <si>
    <t>Eritrea 2003</t>
  </si>
  <si>
    <t>Great Lakes Region and Central Africa 2003</t>
  </si>
  <si>
    <t>Guinea 2003</t>
  </si>
  <si>
    <t>Humanitarian Crisis in Southern Africa - LESOTHO (July 2003 - June 2004)</t>
  </si>
  <si>
    <t>Humanitarian Crisis in Southern Africa - MALAWI (July 2003 - June 2004)</t>
  </si>
  <si>
    <t>Humanitarian Crisis in Southern Africa - MOZAMBIQUE (July 2003 - June 2004)</t>
  </si>
  <si>
    <t>Humanitarian Crisis in Southern Africa - REGION (July 2003 - June 2004)</t>
  </si>
  <si>
    <t>Humanitarian Crisis in Southern Africa - SWAZILAND (July 2003 - June 2004)</t>
  </si>
  <si>
    <t>Humanitarian Crisis in Southern Africa - ZAMBIA (July 2003 - June 2004)</t>
  </si>
  <si>
    <t>Humanitarian Crisis in Southern Africa - ZIMBABWE (July - December 2003)</t>
  </si>
  <si>
    <t>Indonesia 2003</t>
  </si>
  <si>
    <t>Iraq Crisis 2003</t>
  </si>
  <si>
    <t>Liberia 2003</t>
  </si>
  <si>
    <t>occupied Palestinian territory 2003</t>
  </si>
  <si>
    <t>Sierra Leone 2003</t>
  </si>
  <si>
    <t>Somalia 2003</t>
  </si>
  <si>
    <t>Sudan 2003</t>
  </si>
  <si>
    <t>Tajikistan 2003</t>
  </si>
  <si>
    <t>Uganda 2003</t>
  </si>
  <si>
    <t>Afghanistan 2002 (ITAP for the Afghan People)</t>
  </si>
  <si>
    <t>Angola 2002</t>
  </si>
  <si>
    <t>Burundi 2002</t>
  </si>
  <si>
    <t>Democratic Republic of Congo 2002</t>
  </si>
  <si>
    <t>DPR of Korea 2002</t>
  </si>
  <si>
    <t>Eritrea 2002</t>
  </si>
  <si>
    <t>Great Lakes Region and Central Africa 2002</t>
  </si>
  <si>
    <t>Guinea 2002</t>
  </si>
  <si>
    <t>Humanitarian Crisis in Southern Africa 2002 - LESOTHO</t>
  </si>
  <si>
    <t>Humanitarian Crisis in Southern Africa 2002 - MALAWI</t>
  </si>
  <si>
    <t>Humanitarian Crisis in Southern Africa 2002 - REGION</t>
  </si>
  <si>
    <t>Humanitarian Crisis in Southern Africa 2002 - SWAZILAND</t>
  </si>
  <si>
    <t>Humanitarian Crisis in Southern Africa 2002 - ZAMBIA</t>
  </si>
  <si>
    <t>Humanitarian Crisis in Southern Africa 2002 - ZIMBABWE</t>
  </si>
  <si>
    <t>Indonesia 2002</t>
  </si>
  <si>
    <t>Liberia 2002</t>
  </si>
  <si>
    <t>North Caucasus 2002</t>
  </si>
  <si>
    <t>Sierra Leone 2002</t>
  </si>
  <si>
    <t>Somalia 2002</t>
  </si>
  <si>
    <t>Southeastern Europe 2002</t>
  </si>
  <si>
    <t>Sudan 2002</t>
  </si>
  <si>
    <t>Tajikistan 2002</t>
  </si>
  <si>
    <t>Uganda 2002</t>
  </si>
  <si>
    <t>West Africa 2002</t>
  </si>
  <si>
    <t>Angola 2001</t>
  </si>
  <si>
    <t>Burundi 2001</t>
  </si>
  <si>
    <t>Democratic Republic of Congo 2001</t>
  </si>
  <si>
    <t>DPR of Korea 2001</t>
  </si>
  <si>
    <t>Eritrea 2001</t>
  </si>
  <si>
    <t>Ethiopia 2001</t>
  </si>
  <si>
    <t>Great Lakes Region and Central Africa 2001</t>
  </si>
  <si>
    <t>Maluku Crisis 2001</t>
  </si>
  <si>
    <t>Northern Caucasus (Russian Federation) 2001</t>
  </si>
  <si>
    <t>Republic of Congo 2001</t>
  </si>
  <si>
    <t>Sierra Leone 2001</t>
  </si>
  <si>
    <t>Somalia 2001</t>
  </si>
  <si>
    <t>Southeastern Europe 2001</t>
  </si>
  <si>
    <t>Sudan 2001</t>
  </si>
  <si>
    <t>Tajikistan 2001</t>
  </si>
  <si>
    <t>Tanzania (United Republic of) 2001</t>
  </si>
  <si>
    <t>Uganda 2001</t>
  </si>
  <si>
    <t>West Africa 2001</t>
  </si>
  <si>
    <t>Angola 2000</t>
  </si>
  <si>
    <t>Burundi 2000</t>
  </si>
  <si>
    <t>Democratic Republic of Congo 2000</t>
  </si>
  <si>
    <t>DPR of Korea 2000</t>
  </si>
  <si>
    <t>Great Lakes Region and Central Africa 2000</t>
  </si>
  <si>
    <t>Maluku Crisis 2000</t>
  </si>
  <si>
    <t>Republic of Congo 2000</t>
  </si>
  <si>
    <t>Sierra Leone 2000</t>
  </si>
  <si>
    <t>Somalia 2000</t>
  </si>
  <si>
    <t>Southeastern Europe 2000</t>
  </si>
  <si>
    <t>Sudan 2000</t>
  </si>
  <si>
    <t>Tajikistan 2000</t>
  </si>
  <si>
    <t>Tanzania (United Republic of) 2000</t>
  </si>
  <si>
    <t>Uganda 2000</t>
  </si>
  <si>
    <t>Other donors</t>
  </si>
  <si>
    <t>Total funding all donors</t>
  </si>
  <si>
    <t>Non-DAC</t>
  </si>
  <si>
    <t>Total governments</t>
  </si>
  <si>
    <t>Appeal title</t>
  </si>
  <si>
    <t>Grand Total (all funding)</t>
  </si>
  <si>
    <t>Total govt</t>
  </si>
  <si>
    <t>NDD</t>
  </si>
  <si>
    <t>EC</t>
  </si>
  <si>
    <t>This excel sheet for CAP analysis includes domestic response - for example, in 2008, the government of Iraq contributed to the Iraq appeal</t>
  </si>
  <si>
    <t>10 years</t>
  </si>
  <si>
    <t>Total all governments and the EC</t>
  </si>
  <si>
    <t>Total all donors</t>
  </si>
  <si>
    <t>Total DAC donors as % Total</t>
  </si>
  <si>
    <t>Non-DAC donors as % Total</t>
  </si>
  <si>
    <t>All governments as % Total</t>
  </si>
  <si>
    <t>COUNTRY DONOR</t>
  </si>
  <si>
    <t>Australia</t>
  </si>
  <si>
    <t>Austria</t>
  </si>
  <si>
    <t>Belgium</t>
  </si>
  <si>
    <t>Brazil</t>
  </si>
  <si>
    <t>Canada</t>
  </si>
  <si>
    <t>China</t>
  </si>
  <si>
    <t>Czech Republic</t>
  </si>
  <si>
    <t>Denmark</t>
  </si>
  <si>
    <t>Estonia</t>
  </si>
  <si>
    <t>Finland</t>
  </si>
  <si>
    <t>France</t>
  </si>
  <si>
    <t>Germany</t>
  </si>
  <si>
    <t>Greece</t>
  </si>
  <si>
    <t>India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</si>
  <si>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</si>
  <si>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</si>
  <si>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</si>
  <si>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</si>
  <si>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</si>
  <si>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</si>
  <si>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</si>
  <si>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</si>
  <si>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</si>
  <si>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</si>
  <si>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</si>
  <si>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Russia</t>
  </si>
  <si>
    <t>Saudi Arabia</t>
  </si>
  <si>
    <t>South Africa</t>
  </si>
  <si>
    <t>Spain</t>
  </si>
  <si>
    <t>Sweden</t>
  </si>
  <si>
    <t>Switzerland</t>
  </si>
  <si>
    <t>Turkey</t>
  </si>
  <si>
    <t>United Arab Emirates</t>
  </si>
  <si>
    <t>United States</t>
  </si>
  <si>
    <t>(Blank)</t>
  </si>
  <si>
    <t>(Blanks)</t>
  </si>
  <si>
    <t>United Kingdom</t>
  </si>
  <si>
    <t>Kuwait</t>
  </si>
  <si>
    <t>: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</si>
</sst>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0.0%"/>
    <numFmt numFmtId="167" formatCode="0.000"/>
    <numFmt numFmtId="168" formatCode="0.0000"/>
    <numFmt numFmtId="169" formatCode="0.00000"/>
    <numFmt numFmtId="170" formatCode="0.0000000"/>
    <numFmt numFmtId="171" formatCode="0.00000000"/>
    <numFmt numFmtId="172" formatCode="0.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theme="4" tint="0.39998000860214233"/>
      </top>
      <bottom/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2" fillId="33" borderId="0" xfId="0" applyFont="1" applyFill="1" applyAlignment="1">
      <alignment/>
    </xf>
    <xf numFmtId="0" fontId="22" fillId="34" borderId="0" xfId="0" applyFont="1" applyFill="1" applyAlignment="1">
      <alignment/>
    </xf>
    <xf numFmtId="0" fontId="0" fillId="0" borderId="0" xfId="0" applyBorder="1" applyAlignment="1">
      <alignment/>
    </xf>
    <xf numFmtId="0" fontId="22" fillId="34" borderId="0" xfId="0" applyFont="1" applyFill="1" applyBorder="1" applyAlignment="1">
      <alignment/>
    </xf>
    <xf numFmtId="9" fontId="0" fillId="0" borderId="0" xfId="57" applyFont="1" applyAlignment="1">
      <alignment/>
    </xf>
    <xf numFmtId="0" fontId="22" fillId="33" borderId="0" xfId="0" applyFont="1" applyFill="1" applyAlignment="1">
      <alignment horizontal="center"/>
    </xf>
    <xf numFmtId="164" fontId="0" fillId="0" borderId="0" xfId="0" applyNumberFormat="1" applyBorder="1" applyAlignment="1">
      <alignment/>
    </xf>
    <xf numFmtId="164" fontId="22" fillId="34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65" fontId="0" fillId="0" borderId="0" xfId="0" applyNumberFormat="1" applyBorder="1" applyAlignment="1">
      <alignment/>
    </xf>
    <xf numFmtId="2" fontId="22" fillId="34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57" applyNumberFormat="1" applyFont="1" applyBorder="1" applyAlignment="1">
      <alignment/>
    </xf>
    <xf numFmtId="0" fontId="19" fillId="35" borderId="0" xfId="0" applyFont="1" applyFill="1" applyAlignment="1">
      <alignment/>
    </xf>
    <xf numFmtId="0" fontId="22" fillId="0" borderId="0" xfId="0" applyFont="1" applyFill="1" applyAlignment="1">
      <alignment/>
    </xf>
    <xf numFmtId="164" fontId="22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66" fontId="18" fillId="0" borderId="0" xfId="57" applyNumberFormat="1" applyFont="1" applyFill="1" applyAlignment="1">
      <alignment/>
    </xf>
    <xf numFmtId="0" fontId="22" fillId="36" borderId="0" xfId="0" applyFont="1" applyFill="1" applyAlignment="1">
      <alignment/>
    </xf>
    <xf numFmtId="0" fontId="22" fillId="36" borderId="0" xfId="0" applyFont="1" applyFill="1" applyAlignment="1">
      <alignment horizontal="center"/>
    </xf>
    <xf numFmtId="166" fontId="0" fillId="0" borderId="0" xfId="57" applyNumberFormat="1" applyFont="1" applyAlignment="1">
      <alignment/>
    </xf>
    <xf numFmtId="9" fontId="0" fillId="0" borderId="0" xfId="57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19" fillId="34" borderId="13" xfId="0" applyNumberFormat="1" applyFont="1" applyFill="1" applyBorder="1" applyAlignment="1">
      <alignment/>
    </xf>
    <xf numFmtId="0" fontId="19" fillId="34" borderId="14" xfId="0" applyNumberFormat="1" applyFont="1" applyFill="1" applyBorder="1" applyAlignment="1">
      <alignment/>
    </xf>
    <xf numFmtId="0" fontId="19" fillId="34" borderId="0" xfId="0" applyFont="1" applyFill="1" applyAlignment="1">
      <alignment/>
    </xf>
    <xf numFmtId="164" fontId="19" fillId="34" borderId="0" xfId="0" applyNumberFormat="1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19" fillId="34" borderId="14" xfId="0" applyNumberFormat="1" applyFont="1" applyFill="1" applyBorder="1" applyAlignment="1">
      <alignment/>
    </xf>
    <xf numFmtId="164" fontId="19" fillId="34" borderId="15" xfId="0" applyNumberFormat="1" applyFont="1" applyFill="1" applyBorder="1" applyAlignment="1">
      <alignment/>
    </xf>
    <xf numFmtId="0" fontId="19" fillId="37" borderId="16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9" fillId="34" borderId="13" xfId="0" applyNumberFormat="1" applyFont="1" applyFill="1" applyBorder="1" applyAlignment="1">
      <alignment/>
    </xf>
    <xf numFmtId="166" fontId="0" fillId="0" borderId="0" xfId="57" applyNumberFormat="1" applyFont="1" applyBorder="1" applyAlignment="1">
      <alignment/>
    </xf>
    <xf numFmtId="0" fontId="22" fillId="34" borderId="0" xfId="0" applyFont="1" applyFill="1" applyAlignment="1">
      <alignment horizontal="center"/>
    </xf>
    <xf numFmtId="169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19" fillId="37" borderId="16" xfId="0" applyNumberFormat="1" applyFont="1" applyFill="1" applyBorder="1" applyAlignment="1">
      <alignment/>
    </xf>
    <xf numFmtId="43" fontId="18" fillId="38" borderId="15" xfId="0" applyNumberFormat="1" applyFont="1" applyFill="1" applyBorder="1" applyAlignment="1">
      <alignment horizontal="left" vertical="top" wrapText="1"/>
    </xf>
    <xf numFmtId="43" fontId="19" fillId="34" borderId="15" xfId="0" applyNumberFormat="1" applyFont="1" applyFill="1" applyBorder="1" applyAlignment="1">
      <alignment horizontal="left" vertical="top" wrapText="1"/>
    </xf>
    <xf numFmtId="169" fontId="19" fillId="34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19" fillId="34" borderId="10" xfId="0" applyNumberFormat="1" applyFont="1" applyFill="1" applyBorder="1" applyAlignment="1">
      <alignment/>
    </xf>
    <xf numFmtId="0" fontId="19" fillId="34" borderId="17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0" fillId="0" borderId="18" xfId="0" applyNumberFormat="1" applyBorder="1" applyAlignment="1">
      <alignment/>
    </xf>
    <xf numFmtId="0" fontId="22" fillId="34" borderId="12" xfId="0" applyFont="1" applyFill="1" applyBorder="1" applyAlignment="1">
      <alignment/>
    </xf>
    <xf numFmtId="0" fontId="19" fillId="34" borderId="19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47" sqref="D47"/>
    </sheetView>
  </sheetViews>
  <sheetFormatPr defaultColWidth="9.140625" defaultRowHeight="15"/>
  <cols>
    <col min="1" max="1" width="19.00390625" style="0" customWidth="1"/>
    <col min="2" max="11" width="8.57421875" style="0" customWidth="1"/>
  </cols>
  <sheetData>
    <row r="1" spans="1:23" ht="15">
      <c r="A1" s="3"/>
      <c r="B1" s="48">
        <v>2000</v>
      </c>
      <c r="C1" s="48"/>
      <c r="D1" s="48">
        <v>2001</v>
      </c>
      <c r="E1" s="48"/>
      <c r="F1" s="48">
        <v>2002</v>
      </c>
      <c r="G1" s="48"/>
      <c r="H1" s="48">
        <v>2003</v>
      </c>
      <c r="I1" s="48"/>
      <c r="J1" s="48">
        <v>2004</v>
      </c>
      <c r="K1" s="48"/>
      <c r="L1" s="48">
        <v>2005</v>
      </c>
      <c r="M1" s="48"/>
      <c r="N1" s="48">
        <v>2006</v>
      </c>
      <c r="O1" s="48"/>
      <c r="P1" s="48">
        <v>2007</v>
      </c>
      <c r="Q1" s="48"/>
      <c r="R1" s="48">
        <v>2008</v>
      </c>
      <c r="S1" s="48"/>
      <c r="T1" s="48">
        <v>2009</v>
      </c>
      <c r="U1" s="48"/>
      <c r="W1" s="16" t="s">
        <v>262</v>
      </c>
    </row>
    <row r="2" spans="1:23" ht="15">
      <c r="A2" s="2" t="s">
        <v>268</v>
      </c>
      <c r="B2" s="7" t="s">
        <v>34</v>
      </c>
      <c r="C2" s="7" t="s">
        <v>35</v>
      </c>
      <c r="D2" s="7" t="s">
        <v>34</v>
      </c>
      <c r="E2" s="7" t="s">
        <v>35</v>
      </c>
      <c r="F2" s="7" t="s">
        <v>34</v>
      </c>
      <c r="G2" s="7" t="s">
        <v>35</v>
      </c>
      <c r="H2" s="7" t="s">
        <v>34</v>
      </c>
      <c r="I2" s="7" t="s">
        <v>35</v>
      </c>
      <c r="J2" s="7" t="s">
        <v>34</v>
      </c>
      <c r="K2" s="7" t="s">
        <v>35</v>
      </c>
      <c r="L2" s="7" t="s">
        <v>34</v>
      </c>
      <c r="M2" s="7" t="s">
        <v>35</v>
      </c>
      <c r="N2" s="7" t="s">
        <v>34</v>
      </c>
      <c r="O2" s="7" t="s">
        <v>35</v>
      </c>
      <c r="P2" s="7" t="s">
        <v>34</v>
      </c>
      <c r="Q2" s="7" t="s">
        <v>35</v>
      </c>
      <c r="R2" s="7" t="s">
        <v>34</v>
      </c>
      <c r="S2" s="7" t="s">
        <v>35</v>
      </c>
      <c r="T2" s="7" t="s">
        <v>34</v>
      </c>
      <c r="U2" s="7" t="s">
        <v>35</v>
      </c>
      <c r="W2" s="16"/>
    </row>
    <row r="3" spans="1:23" ht="15">
      <c r="A3" t="s">
        <v>25</v>
      </c>
      <c r="B3" s="10">
        <f>'2000'!AO11</f>
        <v>259.19037399999996</v>
      </c>
      <c r="C3" s="10"/>
      <c r="D3" s="10">
        <f>'2001'!AO14</f>
        <v>193.46276500000005</v>
      </c>
      <c r="E3" s="10"/>
      <c r="F3" s="10">
        <f>'2002'!AO20</f>
        <v>28.761472</v>
      </c>
      <c r="G3" s="10"/>
      <c r="H3" s="10">
        <f>'2003'!AO23</f>
        <v>124.964401</v>
      </c>
      <c r="I3" s="10"/>
      <c r="J3" s="10">
        <f>'2004'!AO27</f>
        <v>519.6070029999997</v>
      </c>
      <c r="K3" s="10"/>
      <c r="L3" s="10">
        <f>'2005'!AO21</f>
        <v>67.90946400000003</v>
      </c>
      <c r="N3" s="10">
        <f>'2006'!AO18</f>
        <v>3.13235</v>
      </c>
      <c r="P3" s="10">
        <f>'2007'!AO26</f>
        <v>18.059805</v>
      </c>
      <c r="R3" s="10">
        <f>'2008'!AO19</f>
        <v>2.980575</v>
      </c>
      <c r="T3" s="10">
        <f>'2009'!AO18</f>
        <v>146.68971900000003</v>
      </c>
      <c r="W3" s="16"/>
    </row>
    <row r="4" spans="1:23" ht="15">
      <c r="A4" t="s">
        <v>28</v>
      </c>
      <c r="B4" s="10">
        <f>'2000'!AO12</f>
        <v>95.39053099999998</v>
      </c>
      <c r="C4" s="6">
        <f>B4/$B$8</f>
        <v>0.06428105602169315</v>
      </c>
      <c r="D4" s="10">
        <f>'2001'!AO15</f>
        <v>148.45029000000002</v>
      </c>
      <c r="E4" s="6">
        <f>D4/$D$8</f>
        <v>0.05356110428477662</v>
      </c>
      <c r="F4" s="10">
        <f>'2002'!AO21</f>
        <v>58.688259</v>
      </c>
      <c r="G4" s="6">
        <f>F4/$F$8</f>
        <v>0.01386435743721897</v>
      </c>
      <c r="H4" s="10">
        <f>'2003'!AO24</f>
        <v>106.06552700000003</v>
      </c>
      <c r="I4" s="6">
        <f>H4/$H$8</f>
        <v>0.018343336694706915</v>
      </c>
      <c r="J4" s="10">
        <f>'2004'!AO28</f>
        <v>17.241194999999998</v>
      </c>
      <c r="K4" s="6">
        <f>J4/$J$8</f>
        <v>0.004254039214329222</v>
      </c>
      <c r="L4" s="10">
        <f>'2005'!AO22</f>
        <v>276.435584</v>
      </c>
      <c r="M4" s="6">
        <f>L4/$L$8</f>
        <v>0.036273020134614996</v>
      </c>
      <c r="N4" s="10">
        <f>'2006'!AO19</f>
        <v>873.649616</v>
      </c>
      <c r="O4" s="6">
        <f>N4/$N$8</f>
        <v>0.13635000236476408</v>
      </c>
      <c r="P4" s="10">
        <f>'2007'!AO27</f>
        <v>235.4507470000001</v>
      </c>
      <c r="Q4" s="6">
        <f>P4/$P$8</f>
        <v>0.03466856629409096</v>
      </c>
      <c r="R4" s="10">
        <f>'2008'!AO20</f>
        <v>8.727531000000003</v>
      </c>
      <c r="S4" s="6">
        <f>R4/$R$8</f>
        <v>0.0009161374480114769</v>
      </c>
      <c r="T4" s="10">
        <f>'2009'!AO19</f>
        <v>1133.9971759999999</v>
      </c>
      <c r="U4" s="6">
        <f>T4/$T$8</f>
        <v>0.12772799439208454</v>
      </c>
      <c r="W4" s="16"/>
    </row>
    <row r="5" spans="1:23" ht="15">
      <c r="A5" t="s">
        <v>29</v>
      </c>
      <c r="B5" s="10">
        <f>'2000'!AO13</f>
        <v>7.775558</v>
      </c>
      <c r="C5" s="6">
        <f>B5/$B$8</f>
        <v>0.005239734742622666</v>
      </c>
      <c r="D5" s="10">
        <f>'2001'!AO16</f>
        <v>58.53530700000001</v>
      </c>
      <c r="E5" s="6">
        <f>D5/$D$8</f>
        <v>0.021119633262881566</v>
      </c>
      <c r="F5" s="10">
        <f>'2002'!AO22</f>
        <v>160.096439</v>
      </c>
      <c r="G5" s="6">
        <f>F5/$F$8</f>
        <v>0.03782075482460509</v>
      </c>
      <c r="H5" s="10">
        <f>'2003'!AO25</f>
        <v>35.591987</v>
      </c>
      <c r="I5" s="6">
        <f>H5/$H$8</f>
        <v>0.0061554005306043635</v>
      </c>
      <c r="J5" s="10">
        <f>'2004'!AO29</f>
        <v>31.713578000000005</v>
      </c>
      <c r="K5" s="6">
        <f>J5/$J$8</f>
        <v>0.007824910305735103</v>
      </c>
      <c r="L5" s="10">
        <f>'2005'!AO23</f>
        <v>978.7821989999994</v>
      </c>
      <c r="M5" s="6">
        <f>L5/$L$8</f>
        <v>0.1284327650514404</v>
      </c>
      <c r="N5" s="10">
        <f>'2006'!AO20</f>
        <v>17.465203000000002</v>
      </c>
      <c r="O5" s="6">
        <f>N5/$N$8</f>
        <v>0.0027257843725202132</v>
      </c>
      <c r="P5" s="10">
        <f>'2007'!AO28</f>
        <v>13.408043000000003</v>
      </c>
      <c r="Q5" s="6">
        <f>P5/$P$8</f>
        <v>0.0019742457118622865</v>
      </c>
      <c r="R5" s="10">
        <f>'2008'!AO21</f>
        <v>173.69166799999996</v>
      </c>
      <c r="S5" s="6">
        <f>R5/$R$8</f>
        <v>0.01823258393036663</v>
      </c>
      <c r="T5" s="10">
        <f>'2009'!AO20</f>
        <v>115.28166299999998</v>
      </c>
      <c r="U5" s="6">
        <f>T5/$T$8</f>
        <v>0.01298477272854706</v>
      </c>
      <c r="W5" s="16"/>
    </row>
    <row r="6" ht="15">
      <c r="W6" s="16"/>
    </row>
    <row r="7" spans="1:21" ht="15">
      <c r="A7" s="2" t="s">
        <v>26</v>
      </c>
      <c r="B7" s="7" t="s">
        <v>34</v>
      </c>
      <c r="C7" s="7" t="s">
        <v>35</v>
      </c>
      <c r="D7" s="7" t="s">
        <v>34</v>
      </c>
      <c r="E7" s="7" t="s">
        <v>35</v>
      </c>
      <c r="F7" s="7" t="s">
        <v>34</v>
      </c>
      <c r="G7" s="7" t="s">
        <v>35</v>
      </c>
      <c r="H7" s="7" t="s">
        <v>34</v>
      </c>
      <c r="I7" s="7" t="s">
        <v>35</v>
      </c>
      <c r="J7" s="7" t="s">
        <v>34</v>
      </c>
      <c r="K7" s="7" t="s">
        <v>35</v>
      </c>
      <c r="L7" s="7" t="s">
        <v>34</v>
      </c>
      <c r="M7" s="7" t="s">
        <v>35</v>
      </c>
      <c r="N7" s="7" t="s">
        <v>34</v>
      </c>
      <c r="O7" s="7" t="s">
        <v>35</v>
      </c>
      <c r="P7" s="7" t="s">
        <v>34</v>
      </c>
      <c r="Q7" s="7" t="s">
        <v>35</v>
      </c>
      <c r="R7" s="7" t="s">
        <v>34</v>
      </c>
      <c r="S7" s="7" t="s">
        <v>35</v>
      </c>
      <c r="T7" s="7" t="s">
        <v>34</v>
      </c>
      <c r="U7" s="7" t="s">
        <v>35</v>
      </c>
    </row>
    <row r="8" spans="1:23" ht="15">
      <c r="A8" t="s">
        <v>25</v>
      </c>
      <c r="B8" s="10">
        <f>'2000'!AO17</f>
        <v>1483.960235000001</v>
      </c>
      <c r="C8" s="10"/>
      <c r="D8" s="10">
        <f>'2001'!AO21</f>
        <v>2771.6062240000015</v>
      </c>
      <c r="E8" s="10"/>
      <c r="F8" s="10">
        <f>'2002'!AO27</f>
        <v>4233.031300999997</v>
      </c>
      <c r="G8" s="10"/>
      <c r="H8" s="10">
        <f>'2003'!AO30</f>
        <v>5782.237374000004</v>
      </c>
      <c r="I8" s="10"/>
      <c r="J8" s="10">
        <f>'2004'!AO34</f>
        <v>4052.899874999999</v>
      </c>
      <c r="K8" s="10"/>
      <c r="L8" s="10">
        <f>'2005'!AO28</f>
        <v>7620.969607000003</v>
      </c>
      <c r="N8" s="10">
        <f>'2006'!AO25</f>
        <v>6407.40448</v>
      </c>
      <c r="P8" s="10">
        <f>'2007'!AO33</f>
        <v>6791.476318999993</v>
      </c>
      <c r="R8" s="10">
        <f>'2008'!AO26</f>
        <v>9526.442805000008</v>
      </c>
      <c r="T8" s="10">
        <f>'2009'!AO25</f>
        <v>8878.219543000003</v>
      </c>
      <c r="W8" s="10">
        <f>B8+D8+F8+H8+J8+L8+N8+P8+R8+T8</f>
        <v>57548.24776300001</v>
      </c>
    </row>
    <row r="9" spans="1:23" ht="15">
      <c r="A9" t="s">
        <v>28</v>
      </c>
      <c r="B9" s="10">
        <f>'2000'!AO18</f>
        <v>781.6006000000001</v>
      </c>
      <c r="C9" s="6">
        <f>B9/$B$8</f>
        <v>0.5266991537680925</v>
      </c>
      <c r="D9" s="10">
        <f>'2001'!AO22</f>
        <v>1268.8795010000001</v>
      </c>
      <c r="E9" s="6">
        <f>D9/$D$8</f>
        <v>0.457813772393953</v>
      </c>
      <c r="F9" s="10">
        <f>'2002'!AO28</f>
        <v>2313.136297</v>
      </c>
      <c r="G9" s="6">
        <f>F9/$F$8</f>
        <v>0.5464491359781706</v>
      </c>
      <c r="H9" s="10">
        <f>'2003'!AO31</f>
        <v>2342.5415720000005</v>
      </c>
      <c r="I9" s="6">
        <f>H9/$H$8</f>
        <v>0.4051271887476128</v>
      </c>
      <c r="J9" s="10">
        <f>'2004'!AO35</f>
        <v>1948.0119489999995</v>
      </c>
      <c r="K9" s="6">
        <f>J9/$J$8</f>
        <v>0.48064645293019975</v>
      </c>
      <c r="L9" s="10">
        <f>'2005'!AO29</f>
        <v>3202.5686149999997</v>
      </c>
      <c r="M9" s="6">
        <f>L9/$L$8</f>
        <v>0.42023112282961744</v>
      </c>
      <c r="N9" s="10">
        <f>'2006'!AO26</f>
        <v>2446.7386840000004</v>
      </c>
      <c r="O9" s="6">
        <f>N9/$N$8</f>
        <v>0.3818611251462621</v>
      </c>
      <c r="P9" s="10">
        <f>'2007'!AO34</f>
        <v>2820.525334999999</v>
      </c>
      <c r="Q9" s="6">
        <f>P9/$P$8</f>
        <v>0.4153037134369785</v>
      </c>
      <c r="R9" s="10">
        <f>'2008'!AO27</f>
        <v>3636.4644099999996</v>
      </c>
      <c r="S9" s="6">
        <f>R9/$R$8</f>
        <v>0.381723218669972</v>
      </c>
      <c r="T9" s="10">
        <f>'2009'!AO26</f>
        <v>4714.877523</v>
      </c>
      <c r="U9" s="6">
        <f>T9/$T$8</f>
        <v>0.5310611547917202</v>
      </c>
      <c r="W9" s="10">
        <f>B9+D9+F9+H9+J9+L9+N9+P9+R9+T9</f>
        <v>25475.344485999998</v>
      </c>
    </row>
    <row r="10" spans="1:23" ht="15">
      <c r="A10" t="s">
        <v>29</v>
      </c>
      <c r="B10" s="10">
        <f>'2000'!AO19</f>
        <v>702.3596350000007</v>
      </c>
      <c r="C10" s="6">
        <f>B10/$B$8</f>
        <v>0.4733008462319075</v>
      </c>
      <c r="D10" s="10">
        <f>'2001'!AO23</f>
        <v>1502.7267230000014</v>
      </c>
      <c r="E10" s="6">
        <f>D10/$D$8</f>
        <v>0.5421862276060471</v>
      </c>
      <c r="F10" s="10">
        <f>'2002'!AO29</f>
        <v>1919.8950039999972</v>
      </c>
      <c r="G10" s="6">
        <f>F10/$F$8</f>
        <v>0.45355086402182937</v>
      </c>
      <c r="H10" s="10">
        <f>'2003'!AO32</f>
        <v>3439.6958020000034</v>
      </c>
      <c r="I10" s="6">
        <f>H10/$H$8</f>
        <v>0.5948728112523872</v>
      </c>
      <c r="J10" s="10">
        <f>'2004'!AO36</f>
        <v>2104.8879259999994</v>
      </c>
      <c r="K10" s="6">
        <f>J10/$J$8</f>
        <v>0.5193535470698002</v>
      </c>
      <c r="L10" s="10">
        <f>'2005'!AO30</f>
        <v>4418.400992000003</v>
      </c>
      <c r="M10" s="6">
        <f>L10/$L$8</f>
        <v>0.5797688771703825</v>
      </c>
      <c r="N10" s="10">
        <f>'2006'!AO27</f>
        <v>3960.665796</v>
      </c>
      <c r="O10" s="6">
        <f>N10/$N$8</f>
        <v>0.6181388748537379</v>
      </c>
      <c r="P10" s="10">
        <f>'2007'!AO35</f>
        <v>3970.950983999994</v>
      </c>
      <c r="Q10" s="6">
        <f>P10/$P$8</f>
        <v>0.5846962865630214</v>
      </c>
      <c r="R10" s="10">
        <f>'2008'!AO28</f>
        <v>5889.978395000008</v>
      </c>
      <c r="S10" s="6">
        <f>R10/$R$8</f>
        <v>0.618276781330028</v>
      </c>
      <c r="T10" s="10">
        <f>'2009'!AO27</f>
        <v>4163.342020000003</v>
      </c>
      <c r="U10" s="6">
        <f>T10/$T$8</f>
        <v>0.4689388452082798</v>
      </c>
      <c r="W10" s="10">
        <f>B10+D10+F10+H10+J10+L10+N10+P10+R10+T10</f>
        <v>32072.903277000012</v>
      </c>
    </row>
    <row r="11" spans="1:21" ht="15">
      <c r="A11" s="2" t="s">
        <v>27</v>
      </c>
      <c r="B11" s="7" t="s">
        <v>34</v>
      </c>
      <c r="C11" s="7" t="s">
        <v>35</v>
      </c>
      <c r="D11" s="7" t="s">
        <v>34</v>
      </c>
      <c r="E11" s="7" t="s">
        <v>35</v>
      </c>
      <c r="F11" s="7" t="s">
        <v>34</v>
      </c>
      <c r="G11" s="7" t="s">
        <v>35</v>
      </c>
      <c r="H11" s="7" t="s">
        <v>34</v>
      </c>
      <c r="I11" s="7" t="s">
        <v>35</v>
      </c>
      <c r="J11" s="7" t="s">
        <v>34</v>
      </c>
      <c r="K11" s="7" t="s">
        <v>35</v>
      </c>
      <c r="L11" s="7" t="s">
        <v>34</v>
      </c>
      <c r="M11" s="7" t="s">
        <v>35</v>
      </c>
      <c r="N11" s="7" t="s">
        <v>34</v>
      </c>
      <c r="O11" s="7" t="s">
        <v>35</v>
      </c>
      <c r="P11" s="7" t="s">
        <v>34</v>
      </c>
      <c r="Q11" s="7" t="s">
        <v>35</v>
      </c>
      <c r="R11" s="7" t="s">
        <v>34</v>
      </c>
      <c r="S11" s="7" t="s">
        <v>35</v>
      </c>
      <c r="T11" s="7" t="s">
        <v>34</v>
      </c>
      <c r="U11" s="7" t="s">
        <v>35</v>
      </c>
    </row>
    <row r="12" spans="1:23" ht="15">
      <c r="A12" t="s">
        <v>25</v>
      </c>
      <c r="B12" s="10">
        <f>'2000'!AM17</f>
        <v>88.76958699999996</v>
      </c>
      <c r="C12" s="10"/>
      <c r="D12" s="10">
        <f>'2001'!AM21</f>
        <v>751.1879950000001</v>
      </c>
      <c r="E12" s="10"/>
      <c r="F12" s="10">
        <f>'2002'!AM27</f>
        <v>200.421908</v>
      </c>
      <c r="G12" s="10"/>
      <c r="H12" s="10">
        <f>'2003'!AM30</f>
        <v>183.75642900000003</v>
      </c>
      <c r="I12" s="6"/>
      <c r="J12" s="10">
        <f>'2004'!AM34</f>
        <v>325.69291799999985</v>
      </c>
      <c r="K12" s="10"/>
      <c r="L12" s="10">
        <f>'2005'!AM28</f>
        <v>650.9513890000003</v>
      </c>
      <c r="N12" s="10">
        <f>'2006'!AM25</f>
        <v>343.64584199999996</v>
      </c>
      <c r="O12" s="6"/>
      <c r="P12" s="10">
        <f>'2007'!AM33</f>
        <v>400.33035600000005</v>
      </c>
      <c r="R12" s="10">
        <f>'2008'!AM26</f>
        <v>1216.7791349999989</v>
      </c>
      <c r="T12" s="10">
        <f>'2009'!AM25</f>
        <v>262.36666999999994</v>
      </c>
      <c r="W12" s="10">
        <f>B12+D12+F12+H12+J12+L12+N12+P12+R12+T12</f>
        <v>4423.902228999999</v>
      </c>
    </row>
    <row r="13" spans="1:23" ht="15">
      <c r="A13" t="s">
        <v>28</v>
      </c>
      <c r="B13" s="10">
        <f>'2000'!AM18</f>
        <v>1.2922869999999997</v>
      </c>
      <c r="C13" s="6">
        <f>B13/$B$12</f>
        <v>0.014557767402928216</v>
      </c>
      <c r="D13" s="10">
        <f>'2001'!AM22</f>
        <v>19.440659999999998</v>
      </c>
      <c r="E13" s="6">
        <f>D13/$D$12</f>
        <v>0.02587988643242361</v>
      </c>
      <c r="F13" s="10">
        <f>'2002'!AM28</f>
        <v>62.77208600000002</v>
      </c>
      <c r="G13" s="6">
        <f>F13/$F$12</f>
        <v>0.31319972265706614</v>
      </c>
      <c r="H13" s="10">
        <f>'2003'!AM31</f>
        <v>56.241419000000015</v>
      </c>
      <c r="I13" s="6">
        <f>H13/$H$12</f>
        <v>0.30606504113115957</v>
      </c>
      <c r="J13" s="10">
        <f>'2004'!AM35</f>
        <v>50.761005</v>
      </c>
      <c r="K13" s="6">
        <f>J13/$J$12</f>
        <v>0.15585541531486424</v>
      </c>
      <c r="L13" s="10">
        <f>'2005'!AM29</f>
        <v>127.73833200000001</v>
      </c>
      <c r="M13" s="6">
        <f>L13/$L$12</f>
        <v>0.19623328893457503</v>
      </c>
      <c r="N13" s="10">
        <f>'2006'!AM26</f>
        <v>74.088514</v>
      </c>
      <c r="O13" s="6">
        <f>N13/$N$12</f>
        <v>0.21559554909440753</v>
      </c>
      <c r="P13" s="10">
        <f>'2007'!AM34</f>
        <v>71.136323</v>
      </c>
      <c r="Q13" s="6">
        <f>P13/$P$12</f>
        <v>0.17769405175959227</v>
      </c>
      <c r="R13" s="10">
        <f>'2008'!AM27</f>
        <v>77.50653</v>
      </c>
      <c r="S13" s="6">
        <f>R13/$R$12</f>
        <v>0.06369810902452734</v>
      </c>
      <c r="T13" s="10">
        <f>'2009'!AM26</f>
        <v>205.21298799999997</v>
      </c>
      <c r="U13" s="6">
        <f>T13/$T$12</f>
        <v>0.7821610420256506</v>
      </c>
      <c r="W13" s="10">
        <f>B13+D13+F13+H13+J13+L13+N13+P13+R13+T13</f>
        <v>746.1901440000001</v>
      </c>
    </row>
    <row r="14" spans="1:23" ht="15">
      <c r="A14" t="s">
        <v>29</v>
      </c>
      <c r="B14" s="10">
        <f>'2000'!AM19</f>
        <v>87.47729999999996</v>
      </c>
      <c r="C14" s="6">
        <f>B14/$B$12</f>
        <v>0.9854422325970718</v>
      </c>
      <c r="D14" s="10">
        <f>'2001'!AM23</f>
        <v>731.7473350000001</v>
      </c>
      <c r="E14" s="6">
        <f>D14/$D$12</f>
        <v>0.9741201135675764</v>
      </c>
      <c r="F14" s="10">
        <f>'2002'!AM29</f>
        <v>137.64982199999997</v>
      </c>
      <c r="G14" s="6">
        <f>F14/$F$12</f>
        <v>0.6868002773429338</v>
      </c>
      <c r="H14" s="10">
        <f>'2003'!AM32</f>
        <v>127.51501000000002</v>
      </c>
      <c r="I14" s="6">
        <f>H14/$H$12</f>
        <v>0.6939349588688405</v>
      </c>
      <c r="J14" s="10">
        <f>'2004'!AM36</f>
        <v>274.93191299999984</v>
      </c>
      <c r="K14" s="6">
        <f>J14/$J$12</f>
        <v>0.8441445846851358</v>
      </c>
      <c r="L14" s="10">
        <f>'2005'!AM30</f>
        <v>523.2130570000003</v>
      </c>
      <c r="M14" s="6">
        <f>L14/$L$12</f>
        <v>0.803766711065425</v>
      </c>
      <c r="N14" s="10">
        <f>'2006'!AM27</f>
        <v>269.557328</v>
      </c>
      <c r="O14" s="6">
        <f>N14/$N$12</f>
        <v>0.7844044509055925</v>
      </c>
      <c r="P14" s="10">
        <f>'2007'!AM35</f>
        <v>329.19403300000005</v>
      </c>
      <c r="Q14" s="6">
        <f>P14/$P$12</f>
        <v>0.8223059482404077</v>
      </c>
      <c r="R14" s="10">
        <f>'2008'!AM28</f>
        <v>1139.2726049999987</v>
      </c>
      <c r="S14" s="6">
        <f>R14/$R$12</f>
        <v>0.9363018909754726</v>
      </c>
      <c r="T14" s="10">
        <f>'2009'!AM27</f>
        <v>57.153681999999975</v>
      </c>
      <c r="U14" s="6">
        <f>T14/$T$12</f>
        <v>0.21783895797434935</v>
      </c>
      <c r="W14" s="10">
        <f>B14+D14+F14+H14+J14+L14+N14+P14+R14+T14</f>
        <v>3677.712084999999</v>
      </c>
    </row>
    <row r="16" spans="1:21" ht="15">
      <c r="A16" s="2" t="s">
        <v>263</v>
      </c>
      <c r="B16" s="7" t="s">
        <v>34</v>
      </c>
      <c r="C16" s="7" t="s">
        <v>35</v>
      </c>
      <c r="D16" s="7" t="s">
        <v>34</v>
      </c>
      <c r="E16" s="7" t="s">
        <v>35</v>
      </c>
      <c r="F16" s="7" t="s">
        <v>34</v>
      </c>
      <c r="G16" s="7" t="s">
        <v>35</v>
      </c>
      <c r="H16" s="7" t="s">
        <v>34</v>
      </c>
      <c r="I16" s="7" t="s">
        <v>35</v>
      </c>
      <c r="J16" s="7" t="s">
        <v>34</v>
      </c>
      <c r="K16" s="7" t="s">
        <v>35</v>
      </c>
      <c r="L16" s="7" t="s">
        <v>34</v>
      </c>
      <c r="M16" s="7" t="s">
        <v>35</v>
      </c>
      <c r="N16" s="7" t="s">
        <v>34</v>
      </c>
      <c r="O16" s="7" t="s">
        <v>35</v>
      </c>
      <c r="P16" s="7" t="s">
        <v>34</v>
      </c>
      <c r="Q16" s="7" t="s">
        <v>35</v>
      </c>
      <c r="R16" s="7" t="s">
        <v>34</v>
      </c>
      <c r="S16" s="7" t="s">
        <v>35</v>
      </c>
      <c r="T16" s="7" t="s">
        <v>34</v>
      </c>
      <c r="U16" s="7" t="s">
        <v>35</v>
      </c>
    </row>
    <row r="17" spans="1:23" ht="15">
      <c r="A17" t="s">
        <v>25</v>
      </c>
      <c r="B17" s="22">
        <f aca="true" t="shared" si="0" ref="B17:U17">B8+B12</f>
        <v>1572.729822000001</v>
      </c>
      <c r="C17" s="22">
        <f t="shared" si="0"/>
        <v>0</v>
      </c>
      <c r="D17" s="22">
        <f t="shared" si="0"/>
        <v>3522.7942190000017</v>
      </c>
      <c r="E17" s="22">
        <f t="shared" si="0"/>
        <v>0</v>
      </c>
      <c r="F17" s="22">
        <f t="shared" si="0"/>
        <v>4433.4532089999975</v>
      </c>
      <c r="G17" s="22">
        <f t="shared" si="0"/>
        <v>0</v>
      </c>
      <c r="H17" s="22">
        <f t="shared" si="0"/>
        <v>5965.993803000004</v>
      </c>
      <c r="I17" s="22">
        <f t="shared" si="0"/>
        <v>0</v>
      </c>
      <c r="J17" s="22">
        <f t="shared" si="0"/>
        <v>4378.592792999999</v>
      </c>
      <c r="K17" s="22">
        <f t="shared" si="0"/>
        <v>0</v>
      </c>
      <c r="L17" s="22">
        <f t="shared" si="0"/>
        <v>8271.920996000003</v>
      </c>
      <c r="M17" s="22">
        <f t="shared" si="0"/>
        <v>0</v>
      </c>
      <c r="N17" s="22">
        <f t="shared" si="0"/>
        <v>6751.050322</v>
      </c>
      <c r="O17" s="22">
        <f t="shared" si="0"/>
        <v>0</v>
      </c>
      <c r="P17" s="22">
        <f t="shared" si="0"/>
        <v>7191.806674999993</v>
      </c>
      <c r="Q17" s="22">
        <f t="shared" si="0"/>
        <v>0</v>
      </c>
      <c r="R17" s="22">
        <f t="shared" si="0"/>
        <v>10743.221940000007</v>
      </c>
      <c r="S17" s="22">
        <f t="shared" si="0"/>
        <v>0</v>
      </c>
      <c r="T17" s="22">
        <f t="shared" si="0"/>
        <v>9140.586213000002</v>
      </c>
      <c r="U17" s="22">
        <f t="shared" si="0"/>
        <v>0</v>
      </c>
      <c r="W17" s="10">
        <f>B17+D17+F17+H17+J17+L17+N17+P17+R17+T17</f>
        <v>61972.149992000006</v>
      </c>
    </row>
    <row r="18" spans="1:27" ht="15">
      <c r="A18" t="s">
        <v>28</v>
      </c>
      <c r="B18" s="22">
        <f aca="true" t="shared" si="1" ref="B18:P19">B9+B13</f>
        <v>782.8928870000001</v>
      </c>
      <c r="C18" s="24">
        <f>B18/$B$17</f>
        <v>0.49779235826050205</v>
      </c>
      <c r="D18" s="22">
        <f t="shared" si="1"/>
        <v>1288.320161</v>
      </c>
      <c r="E18" s="24">
        <f>D18/$D$17</f>
        <v>0.3657097408788496</v>
      </c>
      <c r="F18" s="22">
        <f t="shared" si="1"/>
        <v>2375.908383</v>
      </c>
      <c r="G18" s="24">
        <f>F18/$F$17</f>
        <v>0.535904693473895</v>
      </c>
      <c r="H18" s="22">
        <f t="shared" si="1"/>
        <v>2398.7829910000005</v>
      </c>
      <c r="I18" s="24">
        <f>H18/$H$17</f>
        <v>0.40207601117416025</v>
      </c>
      <c r="J18" s="22">
        <f t="shared" si="1"/>
        <v>1998.7729539999996</v>
      </c>
      <c r="K18" s="24">
        <f>J18/J17</f>
        <v>0.4564875174497644</v>
      </c>
      <c r="L18" s="22">
        <f t="shared" si="1"/>
        <v>3330.3069469999996</v>
      </c>
      <c r="M18" s="24">
        <f>L18/L17</f>
        <v>0.40260381459281513</v>
      </c>
      <c r="N18" s="22">
        <f t="shared" si="1"/>
        <v>2520.8271980000004</v>
      </c>
      <c r="O18" s="24">
        <f>N18/N17</f>
        <v>0.3733977792737301</v>
      </c>
      <c r="P18" s="22">
        <f t="shared" si="1"/>
        <v>2891.661657999999</v>
      </c>
      <c r="Q18" s="24">
        <f>P18/P17</f>
        <v>0.40207722324515927</v>
      </c>
      <c r="R18" s="22">
        <f>R9+R13</f>
        <v>3713.9709399999997</v>
      </c>
      <c r="S18" s="24">
        <f>R18/R17</f>
        <v>0.34570364093213524</v>
      </c>
      <c r="T18" s="22">
        <f>T9+T13</f>
        <v>4920.090511</v>
      </c>
      <c r="U18" s="24">
        <f>T18/T17</f>
        <v>0.5382685963841692</v>
      </c>
      <c r="W18" s="10">
        <f>B18+D18+F18+H18+J18+L18+N18+P18+R18+T18</f>
        <v>26221.534630000002</v>
      </c>
      <c r="X18" s="24">
        <f>W18/W17</f>
        <v>0.4231180398515292</v>
      </c>
      <c r="Y18">
        <f>W9/W18</f>
        <v>0.9715428500074786</v>
      </c>
      <c r="Z18">
        <f>Y18/1000000</f>
        <v>9.715428500074786E-07</v>
      </c>
      <c r="AA18">
        <f>W18/Z18</f>
        <v>26989581190.16383</v>
      </c>
    </row>
    <row r="19" spans="1:24" ht="15">
      <c r="A19" t="s">
        <v>29</v>
      </c>
      <c r="B19" s="22">
        <f t="shared" si="1"/>
        <v>789.8369350000007</v>
      </c>
      <c r="C19" s="24">
        <f>B19/$B$17</f>
        <v>0.5022076417394978</v>
      </c>
      <c r="D19" s="22">
        <f t="shared" si="1"/>
        <v>2234.4740580000016</v>
      </c>
      <c r="E19" s="24">
        <f>D19/$D$17</f>
        <v>0.6342902591211503</v>
      </c>
      <c r="F19" s="22">
        <f t="shared" si="1"/>
        <v>2057.544825999997</v>
      </c>
      <c r="G19" s="24">
        <f>F19/$F$17</f>
        <v>0.46409530652610487</v>
      </c>
      <c r="H19" s="22">
        <f t="shared" si="1"/>
        <v>3567.2108120000034</v>
      </c>
      <c r="I19" s="24">
        <f>H19/$H$17</f>
        <v>0.5979239888258397</v>
      </c>
      <c r="J19" s="22">
        <f t="shared" si="1"/>
        <v>2379.8198389999993</v>
      </c>
      <c r="K19" s="24">
        <f>J19/J17</f>
        <v>0.5435124825502357</v>
      </c>
      <c r="L19" s="22">
        <f t="shared" si="1"/>
        <v>4941.6140490000025</v>
      </c>
      <c r="M19" s="24">
        <f>L19/L17</f>
        <v>0.5973961854071849</v>
      </c>
      <c r="N19" s="22">
        <f t="shared" si="1"/>
        <v>4230.223124</v>
      </c>
      <c r="O19" s="24">
        <f>N19/N17</f>
        <v>0.62660222072627</v>
      </c>
      <c r="P19" s="22">
        <f t="shared" si="1"/>
        <v>4300.145016999994</v>
      </c>
      <c r="Q19" s="24">
        <f>P19/P17</f>
        <v>0.5979227767548407</v>
      </c>
      <c r="R19" s="22">
        <f>R10+R14</f>
        <v>7029.2510000000075</v>
      </c>
      <c r="S19" s="24">
        <f>R19/R17</f>
        <v>0.6542963590678648</v>
      </c>
      <c r="T19" s="22">
        <f>T10+T14</f>
        <v>4220.495702000003</v>
      </c>
      <c r="U19" s="24">
        <f>T19/T17</f>
        <v>0.46173140361583087</v>
      </c>
      <c r="W19" s="10">
        <f>B19+D19+F19+H19+J19+L19+N19+P19+R19+T19</f>
        <v>35750.61536200001</v>
      </c>
      <c r="X19" s="24">
        <f>W19/W17</f>
        <v>0.5768819601484709</v>
      </c>
    </row>
    <row r="20" spans="1:21" ht="15">
      <c r="A20" s="1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2"/>
      <c r="O20" s="23"/>
      <c r="P20" s="22"/>
      <c r="Q20" s="23"/>
      <c r="R20" s="22"/>
      <c r="S20" s="23"/>
      <c r="T20" s="22"/>
      <c r="U20" s="23"/>
    </row>
    <row r="21" spans="1:21" ht="15">
      <c r="A21" s="2" t="s">
        <v>264</v>
      </c>
      <c r="B21" s="7" t="s">
        <v>34</v>
      </c>
      <c r="C21" s="7" t="s">
        <v>35</v>
      </c>
      <c r="D21" s="7" t="s">
        <v>34</v>
      </c>
      <c r="E21" s="7" t="s">
        <v>35</v>
      </c>
      <c r="F21" s="7" t="s">
        <v>34</v>
      </c>
      <c r="G21" s="7" t="s">
        <v>35</v>
      </c>
      <c r="H21" s="7" t="s">
        <v>34</v>
      </c>
      <c r="I21" s="7" t="s">
        <v>35</v>
      </c>
      <c r="J21" s="7" t="s">
        <v>34</v>
      </c>
      <c r="K21" s="7" t="s">
        <v>35</v>
      </c>
      <c r="L21" s="7" t="s">
        <v>34</v>
      </c>
      <c r="M21" s="7" t="s">
        <v>35</v>
      </c>
      <c r="N21" s="7" t="s">
        <v>34</v>
      </c>
      <c r="O21" s="7" t="s">
        <v>35</v>
      </c>
      <c r="P21" s="7" t="s">
        <v>34</v>
      </c>
      <c r="Q21" s="7" t="s">
        <v>35</v>
      </c>
      <c r="R21" s="7" t="s">
        <v>34</v>
      </c>
      <c r="S21" s="7" t="s">
        <v>35</v>
      </c>
      <c r="T21" s="7" t="s">
        <v>34</v>
      </c>
      <c r="U21" s="7" t="s">
        <v>35</v>
      </c>
    </row>
    <row r="22" spans="1:23" ht="15">
      <c r="A22" t="s">
        <v>25</v>
      </c>
      <c r="B22" s="22">
        <f>'2000'!AR17</f>
        <v>2006.0020090000012</v>
      </c>
      <c r="C22" s="22">
        <f aca="true" t="shared" si="2" ref="C22:U22">C13+C17</f>
        <v>0.014557767402928216</v>
      </c>
      <c r="D22" s="22">
        <f>'2001'!AR21</f>
        <v>3827.907308000002</v>
      </c>
      <c r="E22" s="22">
        <f t="shared" si="2"/>
        <v>0.02587988643242361</v>
      </c>
      <c r="F22" s="22">
        <f>'2002'!AR27</f>
        <v>5149.283076999996</v>
      </c>
      <c r="G22" s="22">
        <f t="shared" si="2"/>
        <v>0.31319972265706614</v>
      </c>
      <c r="H22" s="22">
        <f>'2003'!AR30</f>
        <v>7755.520659000002</v>
      </c>
      <c r="I22" s="22">
        <f t="shared" si="2"/>
        <v>0.30606504113115957</v>
      </c>
      <c r="J22" s="22">
        <f>'2004'!AR34</f>
        <v>4741.780089999998</v>
      </c>
      <c r="K22" s="22">
        <f t="shared" si="2"/>
        <v>0.15585541531486424</v>
      </c>
      <c r="L22" s="22">
        <f>'2005'!AR28</f>
        <v>13164.413807000004</v>
      </c>
      <c r="M22" s="22">
        <f t="shared" si="2"/>
        <v>0.19623328893457503</v>
      </c>
      <c r="N22" s="22">
        <f>'2006'!AR25</f>
        <v>7650.942035</v>
      </c>
      <c r="O22" s="22">
        <f t="shared" si="2"/>
        <v>0.21559554909440753</v>
      </c>
      <c r="P22" s="22">
        <f>'2007'!AR33</f>
        <v>7902.2162559999915</v>
      </c>
      <c r="Q22" s="22">
        <f t="shared" si="2"/>
        <v>0.17769405175959227</v>
      </c>
      <c r="R22" s="22">
        <f>'2008'!AR26</f>
        <v>12164.115733000006</v>
      </c>
      <c r="S22" s="22">
        <f t="shared" si="2"/>
        <v>0.06369810902452734</v>
      </c>
      <c r="T22" s="22">
        <f>'2009'!AR25</f>
        <v>11056.222229000003</v>
      </c>
      <c r="U22" s="22">
        <f t="shared" si="2"/>
        <v>0.7821610420256506</v>
      </c>
      <c r="W22" s="10">
        <f>B22+D22+F22+H22+J22+L22+N22+P22+R22+T22</f>
        <v>75418.40320300001</v>
      </c>
    </row>
    <row r="23" spans="1:23" ht="15">
      <c r="A23" t="s">
        <v>28</v>
      </c>
      <c r="B23" s="22">
        <f>'2000'!AR18</f>
        <v>1138.528698</v>
      </c>
      <c r="C23" s="24">
        <f>B23/$B$17</f>
        <v>0.7239188079692936</v>
      </c>
      <c r="D23" s="22">
        <f>'2001'!AR22</f>
        <v>1417.6510790000002</v>
      </c>
      <c r="E23" s="24">
        <f>D23/$D$17</f>
        <v>0.4024223360405144</v>
      </c>
      <c r="F23" s="22">
        <f>'2002'!AR28</f>
        <v>2952.433123</v>
      </c>
      <c r="G23" s="24">
        <f>F23/$F$17</f>
        <v>0.6659443516865143</v>
      </c>
      <c r="H23" s="22">
        <f>'2003'!AR31</f>
        <v>3957.7558989999998</v>
      </c>
      <c r="I23" s="24">
        <f>H23/$H$17</f>
        <v>0.6633858548444753</v>
      </c>
      <c r="J23" s="22">
        <f>'2004'!AR35</f>
        <v>2196.900936</v>
      </c>
      <c r="K23" s="24">
        <f>J23/J22</f>
        <v>0.4633072167629775</v>
      </c>
      <c r="L23" s="22">
        <f>'2005'!AR29</f>
        <v>4012.4056629999986</v>
      </c>
      <c r="M23" s="24">
        <f>L23/L22</f>
        <v>0.30479182148364664</v>
      </c>
      <c r="N23" s="22">
        <f>'2006'!AR26</f>
        <v>3382.1988180000003</v>
      </c>
      <c r="O23" s="24">
        <f>N23/N22</f>
        <v>0.4420630560952878</v>
      </c>
      <c r="P23" s="22">
        <f>'2007'!AR34</f>
        <v>3655.152756</v>
      </c>
      <c r="Q23" s="24">
        <f>P23/P22</f>
        <v>0.4625478014759109</v>
      </c>
      <c r="R23" s="22">
        <f>'2008'!AR27</f>
        <v>5088.843465000001</v>
      </c>
      <c r="S23" s="24">
        <f>R23/R22</f>
        <v>0.41834882014436015</v>
      </c>
      <c r="T23" s="22">
        <f>'2009'!AR26</f>
        <v>6939.707166</v>
      </c>
      <c r="U23" s="24">
        <f>T23/T22</f>
        <v>0.6276743558751418</v>
      </c>
      <c r="W23" s="10">
        <f>B23+D23+F23+H23+J23+L23+N23+P23+R23+T23</f>
        <v>34741.577603</v>
      </c>
    </row>
    <row r="24" spans="1:23" ht="15">
      <c r="A24" t="s">
        <v>29</v>
      </c>
      <c r="B24" s="22">
        <f>'2000'!AR19</f>
        <v>867.473311000001</v>
      </c>
      <c r="C24" s="24">
        <f>B24/$B$17</f>
        <v>0.5515717314350007</v>
      </c>
      <c r="D24" s="22">
        <f>'2001'!AR23</f>
        <v>2410.256229000002</v>
      </c>
      <c r="E24" s="24">
        <f>D24/$D$17</f>
        <v>0.6841887658383263</v>
      </c>
      <c r="F24" s="22">
        <f>'2002'!AR29</f>
        <v>2196.8499539999966</v>
      </c>
      <c r="G24" s="24">
        <f>F24/$F$17</f>
        <v>0.4955166662276593</v>
      </c>
      <c r="H24" s="22">
        <f>'2003'!AR32</f>
        <v>3797.764760000002</v>
      </c>
      <c r="I24" s="24">
        <f>H24/$H$17</f>
        <v>0.6365686732846242</v>
      </c>
      <c r="J24" s="22">
        <f>'2004'!AR36</f>
        <v>2544.8791539999984</v>
      </c>
      <c r="K24" s="24">
        <f>J24/J22</f>
        <v>0.5366927832370225</v>
      </c>
      <c r="L24" s="22">
        <f>'2005'!AR30</f>
        <v>9152.008144000007</v>
      </c>
      <c r="M24" s="24">
        <f>L24/L22</f>
        <v>0.6952081785163534</v>
      </c>
      <c r="N24" s="22">
        <f>'2006'!AR27</f>
        <v>4268.743216999999</v>
      </c>
      <c r="O24" s="24">
        <f>N24/N22</f>
        <v>0.5579369439047122</v>
      </c>
      <c r="P24" s="22">
        <f>'2007'!AR35</f>
        <v>4247.063499999991</v>
      </c>
      <c r="Q24" s="24">
        <f>P24/P22</f>
        <v>0.5374521985240891</v>
      </c>
      <c r="R24" s="22">
        <f>'2008'!AR28</f>
        <v>7075.272268000005</v>
      </c>
      <c r="S24" s="24">
        <f>R24/R22</f>
        <v>0.5816511798556399</v>
      </c>
      <c r="T24" s="22">
        <f>'2009'!AR27</f>
        <v>4116.515063000003</v>
      </c>
      <c r="U24" s="24">
        <f>T24/T22</f>
        <v>0.3723256441248583</v>
      </c>
      <c r="W24" s="10">
        <f>B24+D24+F24+H24+J24+L24+N24+P24+R24+T24</f>
        <v>40676.82560000001</v>
      </c>
    </row>
    <row r="25" spans="1:21" ht="1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9"/>
      <c r="O25" s="20"/>
      <c r="P25" s="19"/>
      <c r="Q25" s="20"/>
      <c r="R25" s="19"/>
      <c r="S25" s="20"/>
      <c r="T25" s="19"/>
      <c r="U25" s="20"/>
    </row>
    <row r="26" spans="1:21" s="21" customFormat="1" ht="15">
      <c r="A26" s="25" t="s">
        <v>265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1" customFormat="1" ht="15">
      <c r="A27" t="s">
        <v>25</v>
      </c>
      <c r="B27" s="27">
        <f>B8/B22</f>
        <v>0.7397600941285997</v>
      </c>
      <c r="C27" s="27"/>
      <c r="D27" s="27">
        <f>D8/D22</f>
        <v>0.7240525961032492</v>
      </c>
      <c r="E27" s="27"/>
      <c r="F27" s="27">
        <f>F8/F22</f>
        <v>0.8220622633677749</v>
      </c>
      <c r="G27" s="27"/>
      <c r="H27" s="27">
        <f>H8/H22</f>
        <v>0.7455640476297264</v>
      </c>
      <c r="I27" s="27"/>
      <c r="J27" s="27">
        <f>J8/J22</f>
        <v>0.8547211802477328</v>
      </c>
      <c r="K27" s="27"/>
      <c r="L27" s="27">
        <f>L8/L22</f>
        <v>0.5789068711094186</v>
      </c>
      <c r="M27" s="27"/>
      <c r="N27" s="27">
        <f>N8/N22</f>
        <v>0.837466085965452</v>
      </c>
      <c r="O27" s="27"/>
      <c r="P27" s="27">
        <f>P8/P22</f>
        <v>0.8594394406560771</v>
      </c>
      <c r="Q27" s="27"/>
      <c r="R27" s="27">
        <f>R8/R22</f>
        <v>0.7831595007893373</v>
      </c>
      <c r="S27" s="27"/>
      <c r="T27" s="27">
        <f>T8/T22</f>
        <v>0.8030066110386972</v>
      </c>
      <c r="U27" s="27"/>
    </row>
    <row r="28" spans="1:21" s="21" customFormat="1" ht="15">
      <c r="A28" t="s">
        <v>28</v>
      </c>
      <c r="B28" s="27">
        <f>B9/B23</f>
        <v>0.6865005698784766</v>
      </c>
      <c r="C28" s="27"/>
      <c r="D28" s="27">
        <f>D9/D23</f>
        <v>0.8950576907083918</v>
      </c>
      <c r="E28" s="27"/>
      <c r="F28" s="27">
        <f>F9/F23</f>
        <v>0.7834678045643916</v>
      </c>
      <c r="G28" s="27"/>
      <c r="H28" s="27">
        <f>H9/H23</f>
        <v>0.5918863193639322</v>
      </c>
      <c r="I28" s="27"/>
      <c r="J28" s="27">
        <f>J9/J23</f>
        <v>0.886709053229699</v>
      </c>
      <c r="K28" s="27"/>
      <c r="L28" s="27">
        <f>L9/L23</f>
        <v>0.7981667069539277</v>
      </c>
      <c r="M28" s="27"/>
      <c r="N28" s="27">
        <f>N9/N23</f>
        <v>0.7234165747378604</v>
      </c>
      <c r="O28" s="27"/>
      <c r="P28" s="27">
        <f>P9/P23</f>
        <v>0.7716573077199181</v>
      </c>
      <c r="Q28" s="27"/>
      <c r="R28" s="27">
        <f>R9/R23</f>
        <v>0.7145954547454328</v>
      </c>
      <c r="S28" s="27"/>
      <c r="T28" s="27">
        <f>T9/T23</f>
        <v>0.679405832295028</v>
      </c>
      <c r="U28" s="27"/>
    </row>
    <row r="29" spans="1:21" s="21" customFormat="1" ht="15">
      <c r="A29" t="s">
        <v>29</v>
      </c>
      <c r="B29" s="27">
        <f>B10/B24</f>
        <v>0.8096613764293665</v>
      </c>
      <c r="C29" s="27"/>
      <c r="D29" s="27">
        <f>D10/D24</f>
        <v>0.6234717723864039</v>
      </c>
      <c r="E29" s="27"/>
      <c r="F29" s="27">
        <f>F10/F24</f>
        <v>0.8739308756632544</v>
      </c>
      <c r="G29" s="27"/>
      <c r="H29" s="27">
        <f>H10/H24</f>
        <v>0.9057158669301049</v>
      </c>
      <c r="I29" s="27"/>
      <c r="J29" s="27">
        <f>J10/J24</f>
        <v>0.8271072214535499</v>
      </c>
      <c r="K29" s="27"/>
      <c r="L29" s="27">
        <f>L10/L24</f>
        <v>0.482779399065185</v>
      </c>
      <c r="M29" s="27"/>
      <c r="N29" s="27">
        <f>N10/N24</f>
        <v>0.9278294792310063</v>
      </c>
      <c r="O29" s="27"/>
      <c r="P29" s="27">
        <f>P10/P24</f>
        <v>0.9349874293143963</v>
      </c>
      <c r="Q29" s="27"/>
      <c r="R29" s="27">
        <f>R10/R24</f>
        <v>0.8324737440337333</v>
      </c>
      <c r="S29" s="27"/>
      <c r="T29" s="27">
        <f>T10/T24</f>
        <v>1.0113753882309067</v>
      </c>
      <c r="U29" s="27"/>
    </row>
    <row r="30" s="21" customFormat="1" ht="15"/>
    <row r="31" spans="1:21" s="21" customFormat="1" ht="15">
      <c r="A31" s="25" t="s">
        <v>266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1" customFormat="1" ht="15">
      <c r="A32" t="s">
        <v>25</v>
      </c>
      <c r="B32" s="27">
        <f>B12/B8</f>
        <v>0.05981938390687396</v>
      </c>
      <c r="C32" s="27"/>
      <c r="D32" s="27">
        <f>D12/D8</f>
        <v>0.271029841286718</v>
      </c>
      <c r="E32" s="27"/>
      <c r="F32" s="27">
        <f>F12/F8</f>
        <v>0.047347135834467605</v>
      </c>
      <c r="G32" s="27"/>
      <c r="H32" s="27">
        <f>H12/H8</f>
        <v>0.031779468242909927</v>
      </c>
      <c r="I32" s="27"/>
      <c r="J32" s="27">
        <f>J12/J8</f>
        <v>0.08036046486344545</v>
      </c>
      <c r="K32" s="27"/>
      <c r="L32" s="27">
        <f>L12/L8</f>
        <v>0.08541582273233177</v>
      </c>
      <c r="M32" s="27"/>
      <c r="N32" s="27">
        <f>N12/N8</f>
        <v>0.053632612561397085</v>
      </c>
      <c r="O32" s="27"/>
      <c r="P32" s="27">
        <f>P12/P8</f>
        <v>0.05894599895460527</v>
      </c>
      <c r="Q32" s="27"/>
      <c r="R32" s="27">
        <f>R12/R8</f>
        <v>0.1277264934988499</v>
      </c>
      <c r="S32" s="27"/>
      <c r="T32" s="27">
        <f>T12/T8</f>
        <v>0.029551721347875645</v>
      </c>
      <c r="U32" s="27"/>
    </row>
    <row r="33" spans="1:21" s="21" customFormat="1" ht="15">
      <c r="A33" t="s">
        <v>28</v>
      </c>
      <c r="B33" s="27">
        <f aca="true" t="shared" si="3" ref="B33:D34">B13/B9</f>
        <v>0.001653385373552681</v>
      </c>
      <c r="C33" s="27"/>
      <c r="D33" s="27">
        <f t="shared" si="3"/>
        <v>0.015321123861390205</v>
      </c>
      <c r="E33" s="27"/>
      <c r="F33" s="27">
        <f>F13/F9</f>
        <v>0.027137218883907393</v>
      </c>
      <c r="G33" s="27"/>
      <c r="H33" s="27">
        <f>H13/H9</f>
        <v>0.024008717570797502</v>
      </c>
      <c r="I33" s="27"/>
      <c r="J33" s="27">
        <f>J13/J9</f>
        <v>0.026057850941857856</v>
      </c>
      <c r="K33" s="27"/>
      <c r="L33" s="27">
        <f>L13/L9</f>
        <v>0.03988621239891843</v>
      </c>
      <c r="M33" s="27"/>
      <c r="N33" s="27">
        <f>N13/N9</f>
        <v>0.03028051768850032</v>
      </c>
      <c r="O33" s="27"/>
      <c r="P33" s="27">
        <f>P13/P9</f>
        <v>0.02522094806852711</v>
      </c>
      <c r="Q33" s="27"/>
      <c r="R33" s="27">
        <f>R13/R9</f>
        <v>0.02131370508861931</v>
      </c>
      <c r="S33" s="27"/>
      <c r="T33" s="27">
        <f>T13/T9</f>
        <v>0.04352456389353382</v>
      </c>
      <c r="U33" s="27"/>
    </row>
    <row r="34" spans="1:21" s="21" customFormat="1" ht="15">
      <c r="A34" t="s">
        <v>29</v>
      </c>
      <c r="B34" s="27">
        <f t="shared" si="3"/>
        <v>0.1245477325871665</v>
      </c>
      <c r="C34" s="27"/>
      <c r="D34" s="27">
        <f t="shared" si="3"/>
        <v>0.4869463780740921</v>
      </c>
      <c r="E34" s="27"/>
      <c r="F34" s="27">
        <f>F14/F10</f>
        <v>0.07169653637996558</v>
      </c>
      <c r="G34" s="27"/>
      <c r="H34" s="27">
        <f>H14/H10</f>
        <v>0.03707159508868683</v>
      </c>
      <c r="I34" s="27"/>
      <c r="J34" s="27">
        <f>J14/J10</f>
        <v>0.13061593902648475</v>
      </c>
      <c r="K34" s="27"/>
      <c r="L34" s="27">
        <f>L14/L10</f>
        <v>0.11841683404184786</v>
      </c>
      <c r="M34" s="27"/>
      <c r="N34" s="27">
        <f>N14/N10</f>
        <v>0.06805858961193706</v>
      </c>
      <c r="O34" s="27"/>
      <c r="P34" s="27">
        <f>P14/P10</f>
        <v>0.08290055312352365</v>
      </c>
      <c r="Q34" s="27"/>
      <c r="R34" s="27">
        <f>R14/R10</f>
        <v>0.19342559999322326</v>
      </c>
      <c r="S34" s="27"/>
      <c r="T34" s="27">
        <f>T14/T10</f>
        <v>0.013727837330068774</v>
      </c>
      <c r="U34" s="27"/>
    </row>
    <row r="35" s="21" customFormat="1" ht="15"/>
    <row r="36" spans="1:21" s="21" customFormat="1" ht="15">
      <c r="A36" s="25" t="s">
        <v>267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1" customFormat="1" ht="15">
      <c r="A37" t="s">
        <v>25</v>
      </c>
      <c r="B37" s="27">
        <f>B17/B22</f>
        <v>0.7840120871982637</v>
      </c>
      <c r="C37" s="27"/>
      <c r="D37" s="27">
        <f>D17/D22</f>
        <v>0.920292456308349</v>
      </c>
      <c r="E37" s="27"/>
      <c r="F37" s="27">
        <f>F17/F22</f>
        <v>0.8609845570158389</v>
      </c>
      <c r="G37" s="27"/>
      <c r="H37" s="27">
        <f>H17/H22</f>
        <v>0.7692576766044307</v>
      </c>
      <c r="I37" s="27"/>
      <c r="J37" s="27">
        <f>J17/J22</f>
        <v>0.9234069716210733</v>
      </c>
      <c r="K37" s="27"/>
      <c r="L37" s="27">
        <f>L17/L22</f>
        <v>0.6283546777906296</v>
      </c>
      <c r="M37" s="27"/>
      <c r="N37" s="27">
        <f>N17/N22</f>
        <v>0.8823815800873467</v>
      </c>
      <c r="O37" s="27"/>
      <c r="P37" s="27">
        <f>P17/P22</f>
        <v>0.9100999570265369</v>
      </c>
      <c r="Q37" s="27"/>
      <c r="R37" s="27">
        <f>R17/R22</f>
        <v>0.883189717675469</v>
      </c>
      <c r="S37" s="27"/>
      <c r="T37" s="27">
        <f>T17/T22</f>
        <v>0.8267368386486147</v>
      </c>
      <c r="U37" s="27"/>
    </row>
    <row r="38" spans="1:21" s="21" customFormat="1" ht="15">
      <c r="A38" t="s">
        <v>28</v>
      </c>
      <c r="B38" s="27">
        <f aca="true" t="shared" si="4" ref="B38:D39">B18/B23</f>
        <v>0.6876356198796493</v>
      </c>
      <c r="C38" s="27"/>
      <c r="D38" s="27">
        <f t="shared" si="4"/>
        <v>0.9087709804508249</v>
      </c>
      <c r="E38" s="27"/>
      <c r="F38" s="27">
        <f>F18/F23</f>
        <v>0.8047289418653498</v>
      </c>
      <c r="G38" s="27"/>
      <c r="H38" s="27">
        <f>H18/H23</f>
        <v>0.6060967508395597</v>
      </c>
      <c r="I38" s="27"/>
      <c r="J38" s="27">
        <f>J18/J23</f>
        <v>0.9098147855675545</v>
      </c>
      <c r="K38" s="27"/>
      <c r="L38" s="27">
        <f>L18/L23</f>
        <v>0.8300025537572373</v>
      </c>
      <c r="M38" s="27"/>
      <c r="N38" s="27">
        <f>N18/N23</f>
        <v>0.7453220031253646</v>
      </c>
      <c r="O38" s="27"/>
      <c r="P38" s="27">
        <f>P18/P23</f>
        <v>0.7911192366046217</v>
      </c>
      <c r="Q38" s="27"/>
      <c r="R38" s="27">
        <f>R18/R23</f>
        <v>0.7298261315255448</v>
      </c>
      <c r="S38" s="27"/>
      <c r="T38" s="27">
        <f>T18/T23</f>
        <v>0.7089766748523925</v>
      </c>
      <c r="U38" s="27"/>
    </row>
    <row r="39" spans="1:21" s="21" customFormat="1" ht="15">
      <c r="A39" t="s">
        <v>29</v>
      </c>
      <c r="B39" s="27">
        <f t="shared" si="4"/>
        <v>0.9105028650270485</v>
      </c>
      <c r="C39" s="27"/>
      <c r="D39" s="27">
        <f t="shared" si="4"/>
        <v>0.927069093781398</v>
      </c>
      <c r="E39" s="27"/>
      <c r="F39" s="27">
        <f>F19/F24</f>
        <v>0.93658869248382</v>
      </c>
      <c r="G39" s="27"/>
      <c r="H39" s="27">
        <f>H19/H24</f>
        <v>0.9392921988143367</v>
      </c>
      <c r="I39" s="27"/>
      <c r="J39" s="27">
        <f>J19/J24</f>
        <v>0.935140607859292</v>
      </c>
      <c r="K39" s="27"/>
      <c r="L39" s="27">
        <f>L19/L24</f>
        <v>0.5399486070431101</v>
      </c>
      <c r="M39" s="27"/>
      <c r="N39" s="27">
        <f>N19/N24</f>
        <v>0.9909762449878466</v>
      </c>
      <c r="O39" s="27"/>
      <c r="P39" s="27">
        <f>P19/P24</f>
        <v>1.0124984043681013</v>
      </c>
      <c r="Q39" s="27"/>
      <c r="R39" s="27">
        <f>R19/R24</f>
        <v>0.9934954774520632</v>
      </c>
      <c r="S39" s="27"/>
      <c r="T39" s="27">
        <f>T19/T24</f>
        <v>1.0252593850401757</v>
      </c>
      <c r="U39" s="27"/>
    </row>
    <row r="40" ht="15">
      <c r="A40" t="s">
        <v>261</v>
      </c>
    </row>
  </sheetData>
  <sheetProtection/>
  <mergeCells count="10">
    <mergeCell ref="T1:U1"/>
    <mergeCell ref="R1:S1"/>
    <mergeCell ref="P1:Q1"/>
    <mergeCell ref="N1:O1"/>
    <mergeCell ref="L1:M1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56"/>
  <sheetViews>
    <sheetView zoomScale="62" zoomScaleNormal="62" zoomScalePageLayoutView="0" workbookViewId="0" topLeftCell="A1">
      <pane xSplit="1" ySplit="1" topLeftCell="S8" activePane="bottomRight" state="frozen"/>
      <selection pane="topLeft" activeCell="A1" sqref="A1:AQ72"/>
      <selection pane="topRight" activeCell="A1" sqref="A1:AQ72"/>
      <selection pane="bottomLeft" activeCell="A1" sqref="A1:AQ72"/>
      <selection pane="bottomRight" activeCell="T28" sqref="T28"/>
    </sheetView>
  </sheetViews>
  <sheetFormatPr defaultColWidth="9.140625" defaultRowHeight="15"/>
  <cols>
    <col min="1" max="1" width="91.28125" style="4" customWidth="1"/>
    <col min="2" max="37" width="70.7109375" style="4" customWidth="1"/>
    <col min="38" max="38" width="14.57421875" style="4" customWidth="1"/>
    <col min="39" max="39" width="11.57421875" style="4" customWidth="1"/>
    <col min="40" max="40" width="10.28125" style="4" customWidth="1"/>
    <col min="41" max="41" width="18.28125" style="4" customWidth="1"/>
    <col min="42" max="42" width="18.7109375" style="4" customWidth="1"/>
    <col min="43" max="43" width="13.28125" style="4" customWidth="1"/>
    <col min="44" max="44" width="22.57421875" style="4" customWidth="1"/>
    <col min="45" max="16384" width="9.140625" style="4" customWidth="1"/>
  </cols>
  <sheetData>
    <row r="1" spans="1:44" ht="15">
      <c r="A1" s="5" t="s">
        <v>256</v>
      </c>
      <c r="B1" s="5" t="s">
        <v>269</v>
      </c>
      <c r="C1" s="5" t="s">
        <v>270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5" t="s">
        <v>277</v>
      </c>
      <c r="K1" s="5" t="s">
        <v>278</v>
      </c>
      <c r="L1" s="5" t="s">
        <v>279</v>
      </c>
      <c r="M1" s="5" t="s">
        <v>280</v>
      </c>
      <c r="N1" s="5" t="s">
        <v>281</v>
      </c>
      <c r="O1" s="5" t="s">
        <v>282</v>
      </c>
      <c r="P1" s="5" t="s">
        <v>283</v>
      </c>
      <c r="Q1" s="5" t="s">
        <v>284</v>
      </c>
      <c r="R1" s="5" t="s">
        <v>285</v>
      </c>
      <c r="S1" s="5" t="s">
        <v>286</v>
      </c>
      <c r="T1" s="5" t="s">
        <v>306</v>
      </c>
      <c r="U1" s="5" t="s">
        <v>287</v>
      </c>
      <c r="V1" s="5" t="s">
        <v>288</v>
      </c>
      <c r="W1" s="5" t="s">
        <v>289</v>
      </c>
      <c r="X1" s="5" t="s">
        <v>290</v>
      </c>
      <c r="Y1" s="5" t="s">
        <v>291</v>
      </c>
      <c r="Z1" s="5" t="s">
        <v>292</v>
      </c>
      <c r="AA1" s="5" t="s">
        <v>293</v>
      </c>
      <c r="AB1" s="5" t="s">
        <v>294</v>
      </c>
      <c r="AC1" s="5" t="s">
        <v>295</v>
      </c>
      <c r="AD1" s="5" t="s">
        <v>296</v>
      </c>
      <c r="AE1" s="5" t="s">
        <v>297</v>
      </c>
      <c r="AF1" s="5" t="s">
        <v>298</v>
      </c>
      <c r="AG1" s="5" t="s">
        <v>299</v>
      </c>
      <c r="AH1" s="5" t="s">
        <v>300</v>
      </c>
      <c r="AI1" s="5" t="s">
        <v>301</v>
      </c>
      <c r="AJ1" s="5" t="s">
        <v>305</v>
      </c>
      <c r="AK1" s="5" t="s">
        <v>302</v>
      </c>
      <c r="AL1" s="5" t="s">
        <v>32</v>
      </c>
      <c r="AM1" s="5" t="s">
        <v>254</v>
      </c>
      <c r="AN1" s="5" t="s">
        <v>24</v>
      </c>
      <c r="AO1" s="5" t="s">
        <v>26</v>
      </c>
      <c r="AP1" s="5" t="s">
        <v>255</v>
      </c>
      <c r="AQ1" s="5" t="s">
        <v>252</v>
      </c>
      <c r="AR1" s="5" t="s">
        <v>253</v>
      </c>
    </row>
    <row r="2" spans="1:44" ht="15">
      <c r="A2" s="39" t="s">
        <v>36</v>
      </c>
      <c r="B2" s="31"/>
      <c r="C2" s="32"/>
      <c r="D2" s="32"/>
      <c r="E2" s="32"/>
      <c r="F2" s="32">
        <v>0.460123</v>
      </c>
      <c r="G2" s="32"/>
      <c r="H2" s="32"/>
      <c r="I2" s="32">
        <v>0.40568</v>
      </c>
      <c r="J2" s="32"/>
      <c r="K2" s="32"/>
      <c r="L2" s="32"/>
      <c r="M2" s="32">
        <v>0.739935</v>
      </c>
      <c r="N2" s="32"/>
      <c r="O2" s="32"/>
      <c r="P2" s="32"/>
      <c r="Q2" s="32">
        <v>0.46123000000000003</v>
      </c>
      <c r="R2" s="32"/>
      <c r="S2" s="32"/>
      <c r="T2" s="32"/>
      <c r="U2" s="32"/>
      <c r="V2" s="32"/>
      <c r="W2" s="32">
        <v>1.167193</v>
      </c>
      <c r="X2" s="32">
        <v>0.401284</v>
      </c>
      <c r="Y2" s="32">
        <v>1.0404719999999998</v>
      </c>
      <c r="Z2" s="32"/>
      <c r="AA2" s="32"/>
      <c r="AB2" s="32"/>
      <c r="AC2" s="32"/>
      <c r="AD2" s="32"/>
      <c r="AE2" s="32">
        <v>0.466563</v>
      </c>
      <c r="AF2" s="32">
        <v>1.206038</v>
      </c>
      <c r="AG2" s="32">
        <v>0.458715</v>
      </c>
      <c r="AH2" s="32">
        <v>0.1</v>
      </c>
      <c r="AI2" s="32"/>
      <c r="AJ2" s="32"/>
      <c r="AK2" s="32"/>
      <c r="AL2" s="8">
        <v>6.807232999999999</v>
      </c>
      <c r="AM2" s="8">
        <v>0.1</v>
      </c>
      <c r="AN2" s="8">
        <v>0.786687</v>
      </c>
      <c r="AO2" s="8">
        <f aca="true" t="shared" si="0" ref="AO2:AO26">AL2+AN2</f>
        <v>7.593919999999999</v>
      </c>
      <c r="AP2" s="8">
        <v>7.6939199999999985</v>
      </c>
      <c r="AQ2" s="8">
        <f aca="true" t="shared" si="1" ref="AQ2:AQ26">AR2-AP2</f>
        <v>6.909386999999999</v>
      </c>
      <c r="AR2" s="8">
        <v>14.603306999999997</v>
      </c>
    </row>
    <row r="3" spans="1:44" ht="15">
      <c r="A3" s="39" t="s">
        <v>37</v>
      </c>
      <c r="B3" s="31"/>
      <c r="C3" s="32"/>
      <c r="D3" s="32">
        <v>1.234545</v>
      </c>
      <c r="E3" s="32"/>
      <c r="F3" s="32">
        <v>1.600662</v>
      </c>
      <c r="G3" s="32"/>
      <c r="H3" s="32"/>
      <c r="I3" s="32">
        <v>0.831442</v>
      </c>
      <c r="J3" s="32"/>
      <c r="K3" s="32">
        <v>3.25383</v>
      </c>
      <c r="L3" s="32">
        <v>2.0291230000000002</v>
      </c>
      <c r="M3" s="32"/>
      <c r="N3" s="32">
        <v>0.069527</v>
      </c>
      <c r="O3" s="32"/>
      <c r="P3" s="32">
        <v>5.35714</v>
      </c>
      <c r="Q3" s="32">
        <v>1.572328</v>
      </c>
      <c r="R3" s="32">
        <v>6.45</v>
      </c>
      <c r="S3" s="32"/>
      <c r="T3" s="32"/>
      <c r="U3" s="32">
        <v>0.364431</v>
      </c>
      <c r="V3" s="32"/>
      <c r="W3" s="32">
        <v>4.053</v>
      </c>
      <c r="X3" s="32"/>
      <c r="Y3" s="32">
        <v>1.2516850000000002</v>
      </c>
      <c r="Z3" s="32"/>
      <c r="AA3" s="32"/>
      <c r="AB3" s="32"/>
      <c r="AC3" s="32"/>
      <c r="AD3" s="32"/>
      <c r="AE3" s="32">
        <v>0.856874</v>
      </c>
      <c r="AF3" s="32">
        <v>6.321733000000001</v>
      </c>
      <c r="AG3" s="32">
        <v>0.6702790000000001</v>
      </c>
      <c r="AH3" s="32">
        <v>0.05</v>
      </c>
      <c r="AI3" s="32"/>
      <c r="AJ3" s="32">
        <v>3.058955</v>
      </c>
      <c r="AK3" s="32">
        <v>23.639501</v>
      </c>
      <c r="AL3" s="8">
        <v>62.61505499999999</v>
      </c>
      <c r="AM3" s="8">
        <v>0.05</v>
      </c>
      <c r="AN3" s="8">
        <v>6.760143000000001</v>
      </c>
      <c r="AO3" s="8">
        <f t="shared" si="0"/>
        <v>69.375198</v>
      </c>
      <c r="AP3" s="8">
        <v>69.425198</v>
      </c>
      <c r="AQ3" s="8">
        <f t="shared" si="1"/>
        <v>37.89260899999999</v>
      </c>
      <c r="AR3" s="8">
        <v>107.31780699999999</v>
      </c>
    </row>
    <row r="4" spans="1:44" ht="15">
      <c r="A4" s="39" t="s">
        <v>38</v>
      </c>
      <c r="B4" s="31"/>
      <c r="C4" s="32"/>
      <c r="D4" s="32"/>
      <c r="E4" s="32"/>
      <c r="F4" s="32">
        <v>3.7885669999999996</v>
      </c>
      <c r="G4" s="32"/>
      <c r="H4" s="32"/>
      <c r="I4" s="32">
        <v>2.121938</v>
      </c>
      <c r="J4" s="32"/>
      <c r="K4" s="32">
        <v>3.348288</v>
      </c>
      <c r="L4" s="32">
        <v>5.393312</v>
      </c>
      <c r="M4" s="32">
        <v>3.7977420000000004</v>
      </c>
      <c r="N4" s="32">
        <v>0.315457</v>
      </c>
      <c r="O4" s="32"/>
      <c r="P4" s="32">
        <v>6.486488999999998</v>
      </c>
      <c r="Q4" s="32">
        <v>3.963779</v>
      </c>
      <c r="R4" s="32">
        <v>12.315384</v>
      </c>
      <c r="S4" s="32"/>
      <c r="T4" s="32"/>
      <c r="U4" s="32">
        <v>0.728863</v>
      </c>
      <c r="V4" s="32"/>
      <c r="W4" s="32">
        <v>7.128108</v>
      </c>
      <c r="X4" s="32"/>
      <c r="Y4" s="32">
        <v>3.250667</v>
      </c>
      <c r="Z4" s="32"/>
      <c r="AA4" s="32"/>
      <c r="AB4" s="32"/>
      <c r="AC4" s="32"/>
      <c r="AD4" s="32"/>
      <c r="AE4" s="32">
        <v>5.6035129999999995</v>
      </c>
      <c r="AF4" s="32">
        <v>11.430624</v>
      </c>
      <c r="AG4" s="32">
        <v>3.3217570000000003</v>
      </c>
      <c r="AH4" s="32">
        <v>0.575</v>
      </c>
      <c r="AI4" s="32"/>
      <c r="AJ4" s="32">
        <v>6.589014999999999</v>
      </c>
      <c r="AK4" s="32">
        <v>66.531476</v>
      </c>
      <c r="AL4" s="8">
        <v>146.11497899999998</v>
      </c>
      <c r="AM4" s="8">
        <v>0.575</v>
      </c>
      <c r="AN4" s="8">
        <v>38.944516</v>
      </c>
      <c r="AO4" s="8">
        <f t="shared" si="0"/>
        <v>185.05949499999997</v>
      </c>
      <c r="AP4" s="8">
        <v>185.634495</v>
      </c>
      <c r="AQ4" s="8">
        <f t="shared" si="1"/>
        <v>71.94306499999996</v>
      </c>
      <c r="AR4" s="8">
        <v>257.57755999999995</v>
      </c>
    </row>
    <row r="5" spans="1:44" ht="15">
      <c r="A5" s="39" t="s">
        <v>39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>
        <v>0.031711</v>
      </c>
      <c r="O5" s="32"/>
      <c r="P5" s="32"/>
      <c r="Q5" s="32">
        <v>0</v>
      </c>
      <c r="R5" s="32">
        <v>3.7900000000000005</v>
      </c>
      <c r="S5" s="32">
        <v>0.28600000000000003</v>
      </c>
      <c r="T5" s="32"/>
      <c r="U5" s="32"/>
      <c r="V5" s="32"/>
      <c r="W5" s="32">
        <v>0.33027400000000007</v>
      </c>
      <c r="X5" s="32"/>
      <c r="Y5" s="32">
        <v>0.28116</v>
      </c>
      <c r="Z5" s="32"/>
      <c r="AA5" s="32"/>
      <c r="AB5" s="32"/>
      <c r="AC5" s="32"/>
      <c r="AD5" s="32"/>
      <c r="AE5" s="32">
        <v>0.425788</v>
      </c>
      <c r="AF5" s="32">
        <v>2.49066</v>
      </c>
      <c r="AG5" s="32">
        <v>0.197247</v>
      </c>
      <c r="AH5" s="32"/>
      <c r="AI5" s="32"/>
      <c r="AJ5" s="32"/>
      <c r="AK5" s="32">
        <v>2.797476</v>
      </c>
      <c r="AL5" s="8">
        <v>10.344316</v>
      </c>
      <c r="AM5" s="8">
        <v>0.28600000000000003</v>
      </c>
      <c r="AN5" s="8">
        <v>0.97145</v>
      </c>
      <c r="AO5" s="8">
        <f t="shared" si="0"/>
        <v>11.315766</v>
      </c>
      <c r="AP5" s="8">
        <v>11.601766</v>
      </c>
      <c r="AQ5" s="8">
        <f t="shared" si="1"/>
        <v>13.656141</v>
      </c>
      <c r="AR5" s="8">
        <v>25.257907</v>
      </c>
    </row>
    <row r="6" spans="1:44" ht="15">
      <c r="A6" s="39" t="s">
        <v>40</v>
      </c>
      <c r="B6" s="31"/>
      <c r="C6" s="32"/>
      <c r="D6" s="32">
        <v>21.21225</v>
      </c>
      <c r="E6" s="32"/>
      <c r="F6" s="32">
        <v>8.472048000000001</v>
      </c>
      <c r="G6" s="32"/>
      <c r="H6" s="32">
        <v>0.421158</v>
      </c>
      <c r="I6" s="32">
        <v>4.990378</v>
      </c>
      <c r="J6" s="32">
        <v>0</v>
      </c>
      <c r="K6" s="32">
        <v>0.732901</v>
      </c>
      <c r="L6" s="32">
        <v>10.1114</v>
      </c>
      <c r="M6" s="32">
        <v>18.269588</v>
      </c>
      <c r="N6" s="32">
        <v>1.4076080000000002</v>
      </c>
      <c r="O6" s="32"/>
      <c r="P6" s="32">
        <v>13.938403000000001</v>
      </c>
      <c r="Q6" s="32">
        <v>6.074195</v>
      </c>
      <c r="R6" s="32">
        <v>22.089015</v>
      </c>
      <c r="S6" s="32">
        <v>0.7</v>
      </c>
      <c r="T6" s="32"/>
      <c r="U6" s="32">
        <v>1.301453</v>
      </c>
      <c r="V6" s="32"/>
      <c r="W6" s="32">
        <v>34.523179</v>
      </c>
      <c r="X6" s="32">
        <v>0.04</v>
      </c>
      <c r="Y6" s="32">
        <v>15.549382999999999</v>
      </c>
      <c r="Z6" s="32"/>
      <c r="AA6" s="32"/>
      <c r="AB6" s="32"/>
      <c r="AC6" s="32"/>
      <c r="AD6" s="32"/>
      <c r="AE6" s="32">
        <v>10.112587</v>
      </c>
      <c r="AF6" s="32">
        <v>27.408205</v>
      </c>
      <c r="AG6" s="32">
        <v>3.095103</v>
      </c>
      <c r="AH6" s="32">
        <v>0.575</v>
      </c>
      <c r="AI6" s="32"/>
      <c r="AJ6" s="32">
        <v>66.635565</v>
      </c>
      <c r="AK6" s="32">
        <v>110.953092</v>
      </c>
      <c r="AL6" s="8">
        <v>376.9163529999999</v>
      </c>
      <c r="AM6" s="8">
        <v>1.866275</v>
      </c>
      <c r="AN6" s="8">
        <v>52.303112999999996</v>
      </c>
      <c r="AO6" s="8">
        <f t="shared" si="0"/>
        <v>429.2194659999999</v>
      </c>
      <c r="AP6" s="8">
        <v>431.0857409999998</v>
      </c>
      <c r="AQ6" s="8">
        <f t="shared" si="1"/>
        <v>134.70893800000016</v>
      </c>
      <c r="AR6" s="8">
        <v>565.794679</v>
      </c>
    </row>
    <row r="7" spans="1:44" ht="15">
      <c r="A7" s="39" t="s">
        <v>41</v>
      </c>
      <c r="B7" s="31">
        <v>0.471618</v>
      </c>
      <c r="C7" s="32">
        <v>0</v>
      </c>
      <c r="D7" s="32">
        <v>0.138601</v>
      </c>
      <c r="E7" s="32"/>
      <c r="F7" s="32">
        <v>2.397662</v>
      </c>
      <c r="G7" s="32"/>
      <c r="H7" s="32">
        <v>0.180723</v>
      </c>
      <c r="I7" s="32"/>
      <c r="J7" s="32">
        <v>0.11759700000000001</v>
      </c>
      <c r="K7" s="32">
        <v>0.563325</v>
      </c>
      <c r="L7" s="32">
        <v>0.311042</v>
      </c>
      <c r="M7" s="32">
        <v>0.777605</v>
      </c>
      <c r="N7" s="32">
        <v>0.653734</v>
      </c>
      <c r="O7" s="32"/>
      <c r="P7" s="32">
        <v>0.350932</v>
      </c>
      <c r="Q7" s="32">
        <v>1.6319029999999999</v>
      </c>
      <c r="R7" s="32">
        <v>1</v>
      </c>
      <c r="S7" s="32">
        <v>0.1</v>
      </c>
      <c r="T7" s="32"/>
      <c r="U7" s="32">
        <v>0.10139</v>
      </c>
      <c r="V7" s="32"/>
      <c r="W7" s="32">
        <v>1.181684</v>
      </c>
      <c r="X7" s="32"/>
      <c r="Y7" s="32">
        <v>3.4720309999999994</v>
      </c>
      <c r="Z7" s="32">
        <v>0.539</v>
      </c>
      <c r="AA7" s="32"/>
      <c r="AB7" s="32"/>
      <c r="AC7" s="32"/>
      <c r="AD7" s="32"/>
      <c r="AE7" s="32">
        <v>0.906148</v>
      </c>
      <c r="AF7" s="32">
        <v>4.420204</v>
      </c>
      <c r="AG7" s="32">
        <v>1.663942</v>
      </c>
      <c r="AH7" s="32">
        <v>0.1</v>
      </c>
      <c r="AI7" s="32"/>
      <c r="AJ7" s="32">
        <v>4.7245</v>
      </c>
      <c r="AK7" s="32">
        <v>33.653665</v>
      </c>
      <c r="AL7" s="8">
        <v>58.41998600000001</v>
      </c>
      <c r="AM7" s="8">
        <v>1.410261</v>
      </c>
      <c r="AN7" s="8">
        <v>7.086886</v>
      </c>
      <c r="AO7" s="8">
        <f t="shared" si="0"/>
        <v>65.50687200000002</v>
      </c>
      <c r="AP7" s="8">
        <v>66.91713299999998</v>
      </c>
      <c r="AQ7" s="8">
        <f t="shared" si="1"/>
        <v>6.0708150000000245</v>
      </c>
      <c r="AR7" s="8">
        <v>72.987948</v>
      </c>
    </row>
    <row r="8" spans="1:44" ht="15">
      <c r="A8" s="39" t="s">
        <v>42</v>
      </c>
      <c r="B8" s="31"/>
      <c r="C8" s="32">
        <v>0.256065</v>
      </c>
      <c r="D8" s="32"/>
      <c r="E8" s="32"/>
      <c r="F8" s="32">
        <v>4.270309</v>
      </c>
      <c r="G8" s="32"/>
      <c r="H8" s="32">
        <v>0.129366</v>
      </c>
      <c r="I8" s="32">
        <v>0.057018</v>
      </c>
      <c r="J8" s="32">
        <v>0.041357</v>
      </c>
      <c r="K8" s="32">
        <v>0</v>
      </c>
      <c r="L8" s="32">
        <v>3.235023</v>
      </c>
      <c r="M8" s="32">
        <v>5.291005</v>
      </c>
      <c r="N8" s="32">
        <v>0.40719</v>
      </c>
      <c r="O8" s="32"/>
      <c r="P8" s="32">
        <v>0.478687</v>
      </c>
      <c r="Q8" s="32">
        <v>1.572327</v>
      </c>
      <c r="R8" s="32">
        <v>1.610399</v>
      </c>
      <c r="S8" s="32"/>
      <c r="T8" s="32"/>
      <c r="U8" s="32">
        <v>0.278552</v>
      </c>
      <c r="V8" s="32"/>
      <c r="W8" s="32">
        <v>4.054054</v>
      </c>
      <c r="X8" s="32"/>
      <c r="Y8" s="32">
        <v>1.008682</v>
      </c>
      <c r="Z8" s="32"/>
      <c r="AA8" s="32"/>
      <c r="AB8" s="32"/>
      <c r="AC8" s="32"/>
      <c r="AD8" s="32"/>
      <c r="AE8" s="32">
        <v>3.570407</v>
      </c>
      <c r="AF8" s="32">
        <v>7.091789</v>
      </c>
      <c r="AG8" s="32">
        <v>1.1853339999999999</v>
      </c>
      <c r="AH8" s="32"/>
      <c r="AI8" s="32"/>
      <c r="AJ8" s="32">
        <v>7.15226</v>
      </c>
      <c r="AK8" s="32">
        <v>10.985208</v>
      </c>
      <c r="AL8" s="8">
        <v>52.50430899999999</v>
      </c>
      <c r="AM8" s="8">
        <v>0.19047200000000003</v>
      </c>
      <c r="AN8" s="8">
        <v>8.160554000000001</v>
      </c>
      <c r="AO8" s="8">
        <f t="shared" si="0"/>
        <v>60.664863</v>
      </c>
      <c r="AP8" s="8">
        <v>60.855335</v>
      </c>
      <c r="AQ8" s="8">
        <f t="shared" si="1"/>
        <v>12.378563</v>
      </c>
      <c r="AR8" s="8">
        <v>73.233898</v>
      </c>
    </row>
    <row r="9" spans="1:44" ht="15">
      <c r="A9" s="39" t="s">
        <v>43</v>
      </c>
      <c r="B9" s="31"/>
      <c r="C9" s="32"/>
      <c r="D9" s="32"/>
      <c r="E9" s="32">
        <v>1.68</v>
      </c>
      <c r="F9" s="32">
        <v>0.412201</v>
      </c>
      <c r="G9" s="32"/>
      <c r="H9" s="32"/>
      <c r="I9" s="32"/>
      <c r="J9" s="32"/>
      <c r="K9" s="32"/>
      <c r="L9" s="32"/>
      <c r="M9" s="32"/>
      <c r="N9" s="32">
        <v>0</v>
      </c>
      <c r="O9" s="32"/>
      <c r="P9" s="32">
        <v>0.388601</v>
      </c>
      <c r="Q9" s="32"/>
      <c r="R9" s="32"/>
      <c r="S9" s="32"/>
      <c r="T9" s="32"/>
      <c r="U9" s="32"/>
      <c r="V9" s="32"/>
      <c r="W9" s="32">
        <v>0.675675</v>
      </c>
      <c r="X9" s="32"/>
      <c r="Y9" s="32"/>
      <c r="Z9" s="32"/>
      <c r="AA9" s="32"/>
      <c r="AB9" s="32"/>
      <c r="AC9" s="32"/>
      <c r="AD9" s="32"/>
      <c r="AE9" s="32">
        <v>0.15457</v>
      </c>
      <c r="AF9" s="32">
        <v>0.580259</v>
      </c>
      <c r="AG9" s="32"/>
      <c r="AH9" s="32"/>
      <c r="AI9" s="32"/>
      <c r="AJ9" s="32"/>
      <c r="AK9" s="32"/>
      <c r="AL9" s="8">
        <v>2.211306</v>
      </c>
      <c r="AM9" s="8">
        <v>1.68</v>
      </c>
      <c r="AN9" s="8">
        <v>0.44631299999999996</v>
      </c>
      <c r="AO9" s="8">
        <f t="shared" si="0"/>
        <v>2.657619</v>
      </c>
      <c r="AP9" s="8">
        <v>4.337619</v>
      </c>
      <c r="AQ9" s="8">
        <f t="shared" si="1"/>
        <v>1.6626329999999996</v>
      </c>
      <c r="AR9" s="8">
        <v>6.000252</v>
      </c>
    </row>
    <row r="10" spans="1:44" ht="15">
      <c r="A10" s="39" t="s">
        <v>44</v>
      </c>
      <c r="B10" s="31">
        <v>3.8465920000000002</v>
      </c>
      <c r="C10" s="32"/>
      <c r="D10" s="32">
        <v>1.55521</v>
      </c>
      <c r="E10" s="32"/>
      <c r="F10" s="32">
        <v>4.405035</v>
      </c>
      <c r="G10" s="32"/>
      <c r="H10" s="32"/>
      <c r="I10" s="32">
        <v>0.730058</v>
      </c>
      <c r="J10" s="32">
        <v>0.014915</v>
      </c>
      <c r="K10" s="32">
        <v>0.236677</v>
      </c>
      <c r="L10" s="32"/>
      <c r="M10" s="32">
        <v>2.224117</v>
      </c>
      <c r="N10" s="32">
        <v>0.446429</v>
      </c>
      <c r="O10" s="32"/>
      <c r="P10" s="32">
        <v>0.81828</v>
      </c>
      <c r="Q10" s="32">
        <v>0.931839</v>
      </c>
      <c r="R10" s="32">
        <v>3</v>
      </c>
      <c r="S10" s="32"/>
      <c r="T10" s="56">
        <v>1</v>
      </c>
      <c r="U10" s="32"/>
      <c r="V10" s="32"/>
      <c r="W10" s="32">
        <v>8.108</v>
      </c>
      <c r="X10" s="32">
        <v>0.082769</v>
      </c>
      <c r="Y10" s="32">
        <v>2.452808</v>
      </c>
      <c r="Z10" s="32">
        <v>0.316954</v>
      </c>
      <c r="AA10" s="32"/>
      <c r="AB10" s="32"/>
      <c r="AC10" s="32"/>
      <c r="AD10" s="32"/>
      <c r="AE10" s="32"/>
      <c r="AF10" s="32">
        <v>11.980350999999999</v>
      </c>
      <c r="AG10" s="32">
        <v>0.6214299999999999</v>
      </c>
      <c r="AH10" s="32"/>
      <c r="AI10" s="32"/>
      <c r="AJ10" s="32">
        <v>11.909672</v>
      </c>
      <c r="AK10" s="32">
        <v>68.30156</v>
      </c>
      <c r="AL10" s="8">
        <v>121.650827</v>
      </c>
      <c r="AM10" s="8">
        <v>41.386874</v>
      </c>
      <c r="AN10" s="8">
        <v>1.16555</v>
      </c>
      <c r="AO10" s="8">
        <f t="shared" si="0"/>
        <v>122.816377</v>
      </c>
      <c r="AP10" s="8">
        <v>164.20325099999997</v>
      </c>
      <c r="AQ10" s="8">
        <f t="shared" si="1"/>
        <v>44.98719900000006</v>
      </c>
      <c r="AR10" s="8">
        <v>209.19045000000003</v>
      </c>
    </row>
    <row r="11" spans="1:44" ht="15">
      <c r="A11" s="39" t="s">
        <v>45</v>
      </c>
      <c r="B11" s="31">
        <v>1.154213</v>
      </c>
      <c r="C11" s="32"/>
      <c r="D11" s="32">
        <v>0.233282</v>
      </c>
      <c r="E11" s="32"/>
      <c r="F11" s="32">
        <v>3.1242020000000004</v>
      </c>
      <c r="G11" s="32"/>
      <c r="H11" s="32">
        <v>0.056818</v>
      </c>
      <c r="I11" s="32">
        <v>0.992063</v>
      </c>
      <c r="J11" s="32">
        <v>0.075636</v>
      </c>
      <c r="K11" s="32">
        <v>0.8182389999999999</v>
      </c>
      <c r="L11" s="32">
        <v>0</v>
      </c>
      <c r="M11" s="32">
        <v>1.005924</v>
      </c>
      <c r="N11" s="32">
        <v>0.439238</v>
      </c>
      <c r="O11" s="32"/>
      <c r="P11" s="32">
        <v>0.8788630000000001</v>
      </c>
      <c r="Q11" s="32">
        <v>1.572328</v>
      </c>
      <c r="R11" s="32">
        <v>4.122657</v>
      </c>
      <c r="S11" s="32">
        <v>0.30000000000000004</v>
      </c>
      <c r="T11" s="32"/>
      <c r="U11" s="32">
        <v>0.432277</v>
      </c>
      <c r="V11" s="32"/>
      <c r="W11" s="32">
        <v>0.05</v>
      </c>
      <c r="X11" s="32"/>
      <c r="Y11" s="32">
        <v>3.227717</v>
      </c>
      <c r="Z11" s="32"/>
      <c r="AA11" s="32"/>
      <c r="AB11" s="32"/>
      <c r="AC11" s="32"/>
      <c r="AD11" s="32"/>
      <c r="AE11" s="32">
        <v>0.788643</v>
      </c>
      <c r="AF11" s="32">
        <v>1.210078</v>
      </c>
      <c r="AG11" s="32">
        <v>0.713827</v>
      </c>
      <c r="AH11" s="32">
        <v>0.6</v>
      </c>
      <c r="AI11" s="32"/>
      <c r="AJ11" s="32">
        <v>10.89599</v>
      </c>
      <c r="AK11" s="32">
        <v>47.546573</v>
      </c>
      <c r="AL11" s="8">
        <v>79.20611400000003</v>
      </c>
      <c r="AM11" s="8">
        <v>4.982453999999999</v>
      </c>
      <c r="AN11" s="8">
        <v>17.615485999999997</v>
      </c>
      <c r="AO11" s="8">
        <f t="shared" si="0"/>
        <v>96.82160000000002</v>
      </c>
      <c r="AP11" s="8">
        <v>101.80405400000002</v>
      </c>
      <c r="AQ11" s="8">
        <f t="shared" si="1"/>
        <v>35.09181500000001</v>
      </c>
      <c r="AR11" s="8">
        <v>136.89586900000003</v>
      </c>
    </row>
    <row r="12" spans="1:44" ht="15">
      <c r="A12" s="39" t="s">
        <v>46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>
        <v>0.20108299999999998</v>
      </c>
      <c r="O12" s="32"/>
      <c r="P12" s="32"/>
      <c r="Q12" s="32"/>
      <c r="R12" s="32"/>
      <c r="S12" s="32"/>
      <c r="T12" s="32"/>
      <c r="U12" s="32"/>
      <c r="V12" s="32"/>
      <c r="W12" s="32">
        <v>0</v>
      </c>
      <c r="X12" s="32"/>
      <c r="Y12" s="32"/>
      <c r="Z12" s="32"/>
      <c r="AA12" s="32"/>
      <c r="AB12" s="32">
        <v>2</v>
      </c>
      <c r="AC12" s="32"/>
      <c r="AD12" s="32"/>
      <c r="AE12" s="32"/>
      <c r="AF12" s="32">
        <v>0.063</v>
      </c>
      <c r="AG12" s="32">
        <v>0.430663</v>
      </c>
      <c r="AH12" s="32">
        <v>0.1</v>
      </c>
      <c r="AI12" s="32"/>
      <c r="AJ12" s="32">
        <v>0.937689</v>
      </c>
      <c r="AK12" s="32">
        <v>0.07454</v>
      </c>
      <c r="AL12" s="8">
        <v>1.706975</v>
      </c>
      <c r="AM12" s="8">
        <v>2.1</v>
      </c>
      <c r="AN12" s="8"/>
      <c r="AO12" s="8">
        <f t="shared" si="0"/>
        <v>1.706975</v>
      </c>
      <c r="AP12" s="8">
        <v>3.806975</v>
      </c>
      <c r="AQ12" s="8">
        <f t="shared" si="1"/>
        <v>4.182211000000001</v>
      </c>
      <c r="AR12" s="8">
        <v>7.989186</v>
      </c>
    </row>
    <row r="13" spans="1:44" ht="15">
      <c r="A13" s="39" t="s">
        <v>47</v>
      </c>
      <c r="B13" s="31"/>
      <c r="C13" s="32"/>
      <c r="D13" s="32"/>
      <c r="E13" s="32"/>
      <c r="F13" s="32">
        <v>1.175867</v>
      </c>
      <c r="G13" s="32"/>
      <c r="H13" s="32"/>
      <c r="I13" s="32"/>
      <c r="J13" s="32">
        <v>0.050404</v>
      </c>
      <c r="K13" s="32"/>
      <c r="L13" s="32">
        <v>0.08</v>
      </c>
      <c r="M13" s="32">
        <v>0.522126</v>
      </c>
      <c r="N13" s="32">
        <v>0</v>
      </c>
      <c r="O13" s="32"/>
      <c r="P13" s="32"/>
      <c r="Q13" s="32">
        <v>0.059242</v>
      </c>
      <c r="R13" s="32"/>
      <c r="S13" s="32"/>
      <c r="T13" s="32"/>
      <c r="U13" s="32">
        <v>0.010575</v>
      </c>
      <c r="V13" s="32"/>
      <c r="W13" s="32">
        <v>1.3519999999999999</v>
      </c>
      <c r="X13" s="32"/>
      <c r="Y13" s="32">
        <v>0.69383</v>
      </c>
      <c r="Z13" s="32"/>
      <c r="AA13" s="32"/>
      <c r="AB13" s="32"/>
      <c r="AC13" s="32"/>
      <c r="AD13" s="32"/>
      <c r="AE13" s="32">
        <v>0.453857</v>
      </c>
      <c r="AF13" s="32"/>
      <c r="AG13" s="32">
        <v>0.196078</v>
      </c>
      <c r="AH13" s="32">
        <v>0</v>
      </c>
      <c r="AI13" s="32"/>
      <c r="AJ13" s="32">
        <v>0.29821</v>
      </c>
      <c r="AK13" s="32">
        <v>0.26</v>
      </c>
      <c r="AL13" s="8">
        <v>5.101785</v>
      </c>
      <c r="AM13" s="8">
        <v>0.184473</v>
      </c>
      <c r="AN13" s="8">
        <v>1.685327</v>
      </c>
      <c r="AO13" s="8">
        <f t="shared" si="0"/>
        <v>6.787112</v>
      </c>
      <c r="AP13" s="8">
        <v>6.971584999999999</v>
      </c>
      <c r="AQ13" s="8">
        <f t="shared" si="1"/>
        <v>11.867058000000002</v>
      </c>
      <c r="AR13" s="8">
        <v>18.838643</v>
      </c>
    </row>
    <row r="14" spans="1:44" ht="15">
      <c r="A14" s="39" t="s">
        <v>48</v>
      </c>
      <c r="B14" s="31">
        <v>28.463935</v>
      </c>
      <c r="C14" s="32">
        <v>0.389408</v>
      </c>
      <c r="D14" s="32">
        <v>0.671605</v>
      </c>
      <c r="E14" s="32"/>
      <c r="F14" s="32">
        <v>14.228805000000001</v>
      </c>
      <c r="G14" s="32"/>
      <c r="H14" s="32">
        <v>0.155763</v>
      </c>
      <c r="I14" s="32">
        <v>11.079631</v>
      </c>
      <c r="J14" s="32"/>
      <c r="K14" s="32">
        <v>1.246106</v>
      </c>
      <c r="L14" s="32">
        <v>1.2166929999999998</v>
      </c>
      <c r="M14" s="32">
        <v>4.595634</v>
      </c>
      <c r="N14" s="32">
        <v>0.199067</v>
      </c>
      <c r="O14" s="32"/>
      <c r="P14" s="32">
        <v>1.1718979999999999</v>
      </c>
      <c r="Q14" s="32">
        <v>4.6849810000000005</v>
      </c>
      <c r="R14" s="32">
        <v>14.639916000000001</v>
      </c>
      <c r="S14" s="32">
        <v>0.4</v>
      </c>
      <c r="T14" s="32"/>
      <c r="U14" s="32">
        <v>0.423133</v>
      </c>
      <c r="V14" s="32"/>
      <c r="W14" s="32">
        <v>12.367528999999998</v>
      </c>
      <c r="X14" s="32">
        <v>2.170038</v>
      </c>
      <c r="Y14" s="32">
        <v>9.819739</v>
      </c>
      <c r="Z14" s="32">
        <v>0.220096</v>
      </c>
      <c r="AA14" s="32"/>
      <c r="AB14" s="32"/>
      <c r="AC14" s="32"/>
      <c r="AD14" s="32">
        <v>0.101523</v>
      </c>
      <c r="AE14" s="32">
        <v>2.5037399999999996</v>
      </c>
      <c r="AF14" s="32">
        <v>7.868185</v>
      </c>
      <c r="AG14" s="32">
        <v>1.583291</v>
      </c>
      <c r="AH14" s="32">
        <v>1</v>
      </c>
      <c r="AI14" s="32">
        <v>1.75</v>
      </c>
      <c r="AJ14" s="32">
        <v>54.15393100000001</v>
      </c>
      <c r="AK14" s="32">
        <v>44.633398</v>
      </c>
      <c r="AL14" s="8">
        <v>218.1106629999999</v>
      </c>
      <c r="AM14" s="8">
        <v>4.723113</v>
      </c>
      <c r="AN14" s="8">
        <v>25.160594000000003</v>
      </c>
      <c r="AO14" s="8">
        <f t="shared" si="0"/>
        <v>243.2712569999999</v>
      </c>
      <c r="AP14" s="8">
        <v>247.99437</v>
      </c>
      <c r="AQ14" s="8">
        <f t="shared" si="1"/>
        <v>100.70681499999995</v>
      </c>
      <c r="AR14" s="8">
        <v>348.70118499999995</v>
      </c>
    </row>
    <row r="15" spans="1:44" ht="15">
      <c r="A15" s="39" t="s">
        <v>49</v>
      </c>
      <c r="B15" s="31">
        <v>8.814237</v>
      </c>
      <c r="C15" s="32">
        <v>1.867589</v>
      </c>
      <c r="D15" s="32">
        <v>5.237501999999999</v>
      </c>
      <c r="E15" s="32"/>
      <c r="F15" s="32">
        <v>17.912661000000003</v>
      </c>
      <c r="G15" s="32"/>
      <c r="H15" s="32"/>
      <c r="I15" s="32">
        <v>1.369863</v>
      </c>
      <c r="J15" s="32"/>
      <c r="K15" s="32">
        <v>2.336449</v>
      </c>
      <c r="L15" s="32">
        <v>1.7296</v>
      </c>
      <c r="M15" s="32">
        <v>4.903387</v>
      </c>
      <c r="N15" s="32">
        <v>0.155763</v>
      </c>
      <c r="O15" s="32"/>
      <c r="P15" s="32">
        <v>0.139276</v>
      </c>
      <c r="Q15" s="32">
        <v>14.248997</v>
      </c>
      <c r="R15" s="32">
        <v>2.596154</v>
      </c>
      <c r="S15" s="32"/>
      <c r="T15" s="32"/>
      <c r="U15" s="32"/>
      <c r="V15" s="32"/>
      <c r="W15" s="32">
        <v>9.593611</v>
      </c>
      <c r="X15" s="32">
        <v>0.848115</v>
      </c>
      <c r="Y15" s="32">
        <v>13.968976</v>
      </c>
      <c r="Z15" s="32"/>
      <c r="AA15" s="32"/>
      <c r="AB15" s="32"/>
      <c r="AC15" s="32"/>
      <c r="AD15" s="32"/>
      <c r="AE15" s="32">
        <v>11.113588</v>
      </c>
      <c r="AF15" s="32">
        <v>19.997168</v>
      </c>
      <c r="AG15" s="32">
        <v>4.3137419999999995</v>
      </c>
      <c r="AH15" s="32"/>
      <c r="AI15" s="32">
        <v>10</v>
      </c>
      <c r="AJ15" s="32"/>
      <c r="AK15" s="32">
        <v>64.075</v>
      </c>
      <c r="AL15" s="8">
        <v>185.22167799999994</v>
      </c>
      <c r="AM15" s="8">
        <v>10.492826</v>
      </c>
      <c r="AN15" s="8">
        <v>62.486847000000004</v>
      </c>
      <c r="AO15" s="8">
        <f t="shared" si="0"/>
        <v>247.70852499999995</v>
      </c>
      <c r="AP15" s="8">
        <v>258.201351</v>
      </c>
      <c r="AQ15" s="8">
        <f t="shared" si="1"/>
        <v>80.45408099999992</v>
      </c>
      <c r="AR15" s="8">
        <v>338.6554319999999</v>
      </c>
    </row>
    <row r="16" spans="1:44" ht="15">
      <c r="A16" s="39" t="s">
        <v>50</v>
      </c>
      <c r="B16" s="31"/>
      <c r="C16" s="32">
        <v>0.146413</v>
      </c>
      <c r="D16" s="32">
        <v>0</v>
      </c>
      <c r="E16" s="32"/>
      <c r="F16" s="32">
        <v>11.819027</v>
      </c>
      <c r="G16" s="32">
        <v>0.5</v>
      </c>
      <c r="H16" s="32"/>
      <c r="I16" s="32">
        <v>4.429957</v>
      </c>
      <c r="J16" s="32"/>
      <c r="K16" s="32">
        <v>2.7249730000000003</v>
      </c>
      <c r="L16" s="32">
        <v>1.494361</v>
      </c>
      <c r="M16" s="32">
        <v>1.557633</v>
      </c>
      <c r="N16" s="32">
        <v>0.1445</v>
      </c>
      <c r="O16" s="32"/>
      <c r="P16" s="32">
        <v>5.418327</v>
      </c>
      <c r="Q16" s="32">
        <v>10.389242</v>
      </c>
      <c r="R16" s="32">
        <v>12.74</v>
      </c>
      <c r="S16" s="32"/>
      <c r="T16" s="32"/>
      <c r="U16" s="32">
        <v>0.762904</v>
      </c>
      <c r="V16" s="32"/>
      <c r="W16" s="32">
        <v>11.577616</v>
      </c>
      <c r="X16" s="32"/>
      <c r="Y16" s="32">
        <v>16.398924</v>
      </c>
      <c r="Z16" s="32"/>
      <c r="AA16" s="32"/>
      <c r="AB16" s="32"/>
      <c r="AC16" s="32"/>
      <c r="AD16" s="32"/>
      <c r="AE16" s="32">
        <v>2.592136</v>
      </c>
      <c r="AF16" s="32">
        <v>11.819588</v>
      </c>
      <c r="AG16" s="32">
        <v>3.305285</v>
      </c>
      <c r="AH16" s="32">
        <v>0.4</v>
      </c>
      <c r="AI16" s="32"/>
      <c r="AJ16" s="32">
        <v>30.154080999999998</v>
      </c>
      <c r="AK16" s="32">
        <v>210.73915900000003</v>
      </c>
      <c r="AL16" s="8">
        <v>338.21412599999996</v>
      </c>
      <c r="AM16" s="8">
        <v>0.9</v>
      </c>
      <c r="AN16" s="8">
        <v>7.514810999999999</v>
      </c>
      <c r="AO16" s="8">
        <f t="shared" si="0"/>
        <v>345.728937</v>
      </c>
      <c r="AP16" s="8">
        <v>346.628937</v>
      </c>
      <c r="AQ16" s="8">
        <f t="shared" si="1"/>
        <v>129.82694199999997</v>
      </c>
      <c r="AR16" s="8">
        <v>476.455879</v>
      </c>
    </row>
    <row r="17" spans="1:44" ht="15">
      <c r="A17" s="39" t="s">
        <v>51</v>
      </c>
      <c r="B17" s="31"/>
      <c r="C17" s="32">
        <v>0.295858</v>
      </c>
      <c r="D17" s="32"/>
      <c r="E17" s="32"/>
      <c r="F17" s="32">
        <v>2.808246</v>
      </c>
      <c r="G17" s="32"/>
      <c r="H17" s="32"/>
      <c r="I17" s="32">
        <v>1.9841060000000001</v>
      </c>
      <c r="J17" s="32"/>
      <c r="K17" s="32">
        <v>1.056267</v>
      </c>
      <c r="L17" s="32"/>
      <c r="M17" s="32">
        <v>1.9566459999999999</v>
      </c>
      <c r="N17" s="32"/>
      <c r="O17" s="32"/>
      <c r="P17" s="32"/>
      <c r="Q17" s="32">
        <v>0.288184</v>
      </c>
      <c r="R17" s="32"/>
      <c r="S17" s="32"/>
      <c r="T17" s="32"/>
      <c r="U17" s="32"/>
      <c r="V17" s="32"/>
      <c r="W17" s="32">
        <v>1.43</v>
      </c>
      <c r="X17" s="32">
        <v>0.39062600000000003</v>
      </c>
      <c r="Y17" s="32">
        <v>1.226582</v>
      </c>
      <c r="Z17" s="32"/>
      <c r="AA17" s="32"/>
      <c r="AB17" s="32"/>
      <c r="AC17" s="32"/>
      <c r="AD17" s="32"/>
      <c r="AE17" s="32">
        <v>1.385999</v>
      </c>
      <c r="AF17" s="32">
        <v>4.82339</v>
      </c>
      <c r="AG17" s="32"/>
      <c r="AH17" s="32">
        <v>0</v>
      </c>
      <c r="AI17" s="32"/>
      <c r="AJ17" s="32">
        <v>2.9821060000000004</v>
      </c>
      <c r="AK17" s="32">
        <v>2.9158</v>
      </c>
      <c r="AL17" s="8">
        <v>23.543809999999997</v>
      </c>
      <c r="AM17" s="8">
        <v>0.6445080000000001</v>
      </c>
      <c r="AN17" s="8"/>
      <c r="AO17" s="8">
        <f t="shared" si="0"/>
        <v>23.543809999999997</v>
      </c>
      <c r="AP17" s="8">
        <v>24.188318000000002</v>
      </c>
      <c r="AQ17" s="8">
        <f t="shared" si="1"/>
        <v>5.272587999999995</v>
      </c>
      <c r="AR17" s="8">
        <v>29.460905999999998</v>
      </c>
    </row>
    <row r="18" spans="1:44" ht="15">
      <c r="A18" s="39" t="s">
        <v>52</v>
      </c>
      <c r="B18" s="31">
        <v>2.9638160000000005</v>
      </c>
      <c r="C18" s="32">
        <v>0.770872</v>
      </c>
      <c r="D18" s="32">
        <v>1.990039</v>
      </c>
      <c r="E18" s="32"/>
      <c r="F18" s="32">
        <v>37.690579</v>
      </c>
      <c r="G18" s="32"/>
      <c r="H18" s="32">
        <v>0.3125</v>
      </c>
      <c r="I18" s="32">
        <v>14.768313999999998</v>
      </c>
      <c r="J18" s="32">
        <v>0</v>
      </c>
      <c r="K18" s="32">
        <v>5.552975</v>
      </c>
      <c r="L18" s="32">
        <v>3.4918199999999997</v>
      </c>
      <c r="M18" s="32">
        <v>9.777663</v>
      </c>
      <c r="N18" s="32">
        <v>1.3461850000000002</v>
      </c>
      <c r="O18" s="32"/>
      <c r="P18" s="32">
        <v>12.881219</v>
      </c>
      <c r="Q18" s="32">
        <v>15.590191</v>
      </c>
      <c r="R18" s="32">
        <v>68.49734000000001</v>
      </c>
      <c r="S18" s="32">
        <v>0.7</v>
      </c>
      <c r="T18" s="32"/>
      <c r="U18" s="32">
        <v>1.567687</v>
      </c>
      <c r="V18" s="32"/>
      <c r="W18" s="32">
        <v>36.038551999999996</v>
      </c>
      <c r="X18" s="32">
        <v>0.49079399999999995</v>
      </c>
      <c r="Y18" s="32">
        <v>43.327152</v>
      </c>
      <c r="Z18" s="32"/>
      <c r="AA18" s="32"/>
      <c r="AB18" s="32"/>
      <c r="AC18" s="32"/>
      <c r="AD18" s="32">
        <v>0.073808</v>
      </c>
      <c r="AE18" s="32">
        <v>1.957098</v>
      </c>
      <c r="AF18" s="32">
        <v>29.480934</v>
      </c>
      <c r="AG18" s="32">
        <v>6.378821</v>
      </c>
      <c r="AH18" s="32">
        <v>0.6</v>
      </c>
      <c r="AI18" s="32">
        <v>0.05</v>
      </c>
      <c r="AJ18" s="32">
        <v>101.016806</v>
      </c>
      <c r="AK18" s="32">
        <v>463.4405719999998</v>
      </c>
      <c r="AL18" s="8">
        <v>859.0194290000002</v>
      </c>
      <c r="AM18" s="8">
        <v>1.914659</v>
      </c>
      <c r="AN18" s="8">
        <v>181.956045</v>
      </c>
      <c r="AO18" s="8">
        <f t="shared" si="0"/>
        <v>1040.975474</v>
      </c>
      <c r="AP18" s="8">
        <v>1042.8901329999999</v>
      </c>
      <c r="AQ18" s="8">
        <f t="shared" si="1"/>
        <v>359.05158500000016</v>
      </c>
      <c r="AR18" s="8">
        <v>1401.941718</v>
      </c>
    </row>
    <row r="19" spans="1:44" ht="15">
      <c r="A19" s="39" t="s">
        <v>53</v>
      </c>
      <c r="B19" s="31"/>
      <c r="C19" s="32"/>
      <c r="D19" s="32"/>
      <c r="E19" s="32"/>
      <c r="F19" s="32"/>
      <c r="G19" s="32"/>
      <c r="H19" s="32"/>
      <c r="I19" s="32">
        <v>0.052145</v>
      </c>
      <c r="J19" s="32"/>
      <c r="K19" s="32"/>
      <c r="L19" s="32"/>
      <c r="M19" s="32"/>
      <c r="N19" s="32">
        <v>0.146412</v>
      </c>
      <c r="O19" s="32"/>
      <c r="P19" s="32"/>
      <c r="Q19" s="32">
        <v>0.786163</v>
      </c>
      <c r="R19" s="32">
        <v>0.018918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>
        <v>0.538088</v>
      </c>
      <c r="AF19" s="32"/>
      <c r="AG19" s="32"/>
      <c r="AH19" s="32"/>
      <c r="AI19" s="32"/>
      <c r="AJ19" s="32"/>
      <c r="AK19" s="32"/>
      <c r="AL19" s="8">
        <v>1.5417260000000002</v>
      </c>
      <c r="AM19" s="8"/>
      <c r="AN19" s="8">
        <v>1.438849</v>
      </c>
      <c r="AO19" s="8">
        <f t="shared" si="0"/>
        <v>2.980575</v>
      </c>
      <c r="AP19" s="8">
        <v>2.980575</v>
      </c>
      <c r="AQ19" s="8">
        <f t="shared" si="1"/>
        <v>2.466521000000001</v>
      </c>
      <c r="AR19" s="8">
        <v>5.447096000000001</v>
      </c>
    </row>
    <row r="20" spans="1:44" ht="15">
      <c r="A20" s="39" t="s">
        <v>54</v>
      </c>
      <c r="B20" s="31"/>
      <c r="C20" s="32"/>
      <c r="D20" s="32"/>
      <c r="E20" s="32"/>
      <c r="F20" s="32">
        <v>0.255623</v>
      </c>
      <c r="G20" s="32"/>
      <c r="H20" s="32"/>
      <c r="I20" s="32"/>
      <c r="J20" s="32">
        <v>0.047271</v>
      </c>
      <c r="K20" s="32"/>
      <c r="L20" s="32"/>
      <c r="M20" s="32">
        <v>0.476046</v>
      </c>
      <c r="N20" s="32">
        <v>0.151286</v>
      </c>
      <c r="O20" s="32"/>
      <c r="P20" s="32">
        <v>0.302571</v>
      </c>
      <c r="Q20" s="32">
        <v>0.437554</v>
      </c>
      <c r="R20" s="32"/>
      <c r="S20" s="32"/>
      <c r="T20" s="32"/>
      <c r="U20" s="32"/>
      <c r="V20" s="32"/>
      <c r="W20" s="32">
        <v>0.676</v>
      </c>
      <c r="X20" s="32"/>
      <c r="Y20" s="32">
        <v>0.35</v>
      </c>
      <c r="Z20" s="32"/>
      <c r="AA20" s="32"/>
      <c r="AB20" s="32"/>
      <c r="AC20" s="32"/>
      <c r="AD20" s="32"/>
      <c r="AE20" s="32"/>
      <c r="AF20" s="32">
        <v>0.98421</v>
      </c>
      <c r="AG20" s="32">
        <v>1.289829</v>
      </c>
      <c r="AH20" s="32"/>
      <c r="AI20" s="32"/>
      <c r="AJ20" s="32">
        <v>2.256303</v>
      </c>
      <c r="AK20" s="32">
        <v>0.875</v>
      </c>
      <c r="AL20" s="8">
        <v>8.054422000000002</v>
      </c>
      <c r="AM20" s="8">
        <v>0.047271</v>
      </c>
      <c r="AN20" s="8">
        <v>0.673109</v>
      </c>
      <c r="AO20" s="8">
        <f t="shared" si="0"/>
        <v>8.727531000000003</v>
      </c>
      <c r="AP20" s="8">
        <v>8.774802000000001</v>
      </c>
      <c r="AQ20" s="8">
        <f t="shared" si="1"/>
        <v>6.616301</v>
      </c>
      <c r="AR20" s="8">
        <v>15.391103000000001</v>
      </c>
    </row>
    <row r="21" spans="1:44" ht="15">
      <c r="A21" s="39" t="s">
        <v>55</v>
      </c>
      <c r="B21" s="31">
        <v>0.46729</v>
      </c>
      <c r="C21" s="32">
        <v>1.041956</v>
      </c>
      <c r="D21" s="32">
        <v>1.080142</v>
      </c>
      <c r="E21" s="32"/>
      <c r="F21" s="32">
        <v>4.962255</v>
      </c>
      <c r="G21" s="32"/>
      <c r="H21" s="32"/>
      <c r="I21" s="32">
        <v>3.134296</v>
      </c>
      <c r="J21" s="32"/>
      <c r="K21" s="32">
        <v>2.426735</v>
      </c>
      <c r="L21" s="32">
        <v>1.9396020000000003</v>
      </c>
      <c r="M21" s="32">
        <v>2.812471</v>
      </c>
      <c r="N21" s="32">
        <v>0.186916</v>
      </c>
      <c r="O21" s="32"/>
      <c r="P21" s="32">
        <v>2.080677</v>
      </c>
      <c r="Q21" s="32">
        <v>6.141628</v>
      </c>
      <c r="R21" s="32">
        <v>17.938907</v>
      </c>
      <c r="S21" s="32">
        <v>0.4</v>
      </c>
      <c r="T21" s="32"/>
      <c r="U21" s="32">
        <v>1.749382</v>
      </c>
      <c r="V21" s="32"/>
      <c r="W21" s="32">
        <v>10.150266</v>
      </c>
      <c r="X21" s="32"/>
      <c r="Y21" s="32">
        <v>8.491807999999999</v>
      </c>
      <c r="Z21" s="32"/>
      <c r="AA21" s="32"/>
      <c r="AB21" s="32"/>
      <c r="AC21" s="32"/>
      <c r="AD21" s="32">
        <v>0.073808</v>
      </c>
      <c r="AE21" s="32">
        <v>1.878687</v>
      </c>
      <c r="AF21" s="32">
        <v>12.832055</v>
      </c>
      <c r="AG21" s="32">
        <v>1.631872</v>
      </c>
      <c r="AH21" s="32">
        <v>0.35</v>
      </c>
      <c r="AI21" s="32"/>
      <c r="AJ21" s="32">
        <v>24.006281</v>
      </c>
      <c r="AK21" s="32">
        <v>29.496805</v>
      </c>
      <c r="AL21" s="8">
        <v>134.45003099999997</v>
      </c>
      <c r="AM21" s="8">
        <v>0.8238080000000001</v>
      </c>
      <c r="AN21" s="8">
        <v>39.241637000000004</v>
      </c>
      <c r="AO21" s="8">
        <f t="shared" si="0"/>
        <v>173.69166799999996</v>
      </c>
      <c r="AP21" s="8">
        <v>174.515476</v>
      </c>
      <c r="AQ21" s="8">
        <f t="shared" si="1"/>
        <v>90.86895099999995</v>
      </c>
      <c r="AR21" s="8">
        <v>265.38442699999996</v>
      </c>
    </row>
    <row r="22" spans="1:44" ht="15">
      <c r="A22" s="39" t="s">
        <v>56</v>
      </c>
      <c r="B22" s="31"/>
      <c r="C22" s="32">
        <v>0.147929</v>
      </c>
      <c r="D22" s="32">
        <v>2.031823</v>
      </c>
      <c r="E22" s="32"/>
      <c r="F22" s="32">
        <v>8.109914999999999</v>
      </c>
      <c r="G22" s="32"/>
      <c r="H22" s="32"/>
      <c r="I22" s="32">
        <v>1.99726</v>
      </c>
      <c r="J22" s="32"/>
      <c r="K22" s="32">
        <v>2.558061</v>
      </c>
      <c r="L22" s="32"/>
      <c r="M22" s="32">
        <v>10.725552</v>
      </c>
      <c r="N22" s="32">
        <v>1.052921</v>
      </c>
      <c r="O22" s="32"/>
      <c r="P22" s="32">
        <v>7.224274</v>
      </c>
      <c r="Q22" s="32">
        <v>2.25478</v>
      </c>
      <c r="R22" s="32">
        <v>3.336687</v>
      </c>
      <c r="S22" s="32"/>
      <c r="T22" s="32"/>
      <c r="U22" s="32">
        <v>3.0444090000000004</v>
      </c>
      <c r="V22" s="32"/>
      <c r="W22" s="32">
        <v>0.936</v>
      </c>
      <c r="X22" s="32"/>
      <c r="Y22" s="32">
        <v>0.053719</v>
      </c>
      <c r="Z22" s="32"/>
      <c r="AA22" s="32"/>
      <c r="AB22" s="32">
        <v>1</v>
      </c>
      <c r="AC22" s="32"/>
      <c r="AD22" s="32">
        <v>0.066225</v>
      </c>
      <c r="AE22" s="32">
        <v>8.041551</v>
      </c>
      <c r="AF22" s="32">
        <v>12.626561</v>
      </c>
      <c r="AG22" s="32">
        <v>4.269336</v>
      </c>
      <c r="AH22" s="32"/>
      <c r="AI22" s="32"/>
      <c r="AJ22" s="32">
        <v>0.08797</v>
      </c>
      <c r="AK22" s="32">
        <v>39.01238000000001</v>
      </c>
      <c r="AL22" s="8">
        <v>107.51112799999996</v>
      </c>
      <c r="AM22" s="8">
        <v>1.734962</v>
      </c>
      <c r="AN22" s="8">
        <v>17.377115000000003</v>
      </c>
      <c r="AO22" s="8">
        <f t="shared" si="0"/>
        <v>124.88824299999996</v>
      </c>
      <c r="AP22" s="8">
        <v>126.62320499999993</v>
      </c>
      <c r="AQ22" s="8">
        <f t="shared" si="1"/>
        <v>179.513176</v>
      </c>
      <c r="AR22" s="8">
        <v>306.1363809999999</v>
      </c>
    </row>
    <row r="23" spans="1:44" ht="15">
      <c r="A23" s="39" t="s">
        <v>57</v>
      </c>
      <c r="B23" s="31"/>
      <c r="C23" s="32"/>
      <c r="D23" s="32"/>
      <c r="E23" s="32"/>
      <c r="F23" s="32">
        <v>0.412202</v>
      </c>
      <c r="G23" s="32"/>
      <c r="H23" s="32"/>
      <c r="I23" s="32"/>
      <c r="J23" s="32"/>
      <c r="K23" s="32"/>
      <c r="L23" s="32"/>
      <c r="M23" s="32">
        <v>0.517799</v>
      </c>
      <c r="N23" s="32"/>
      <c r="O23" s="32"/>
      <c r="P23" s="32"/>
      <c r="Q23" s="32"/>
      <c r="R23" s="32">
        <v>0.799563</v>
      </c>
      <c r="S23" s="32"/>
      <c r="T23" s="32"/>
      <c r="U23" s="32"/>
      <c r="V23" s="32"/>
      <c r="W23" s="32">
        <v>0.675675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>
        <v>0.24978</v>
      </c>
      <c r="AL23" s="8">
        <v>2.6550190000000002</v>
      </c>
      <c r="AM23" s="8"/>
      <c r="AN23" s="8"/>
      <c r="AO23" s="8">
        <f t="shared" si="0"/>
        <v>2.6550190000000002</v>
      </c>
      <c r="AP23" s="8">
        <v>2.6550190000000002</v>
      </c>
      <c r="AQ23" s="8">
        <f t="shared" si="1"/>
        <v>2.4582419999999994</v>
      </c>
      <c r="AR23" s="8">
        <v>5.113261</v>
      </c>
    </row>
    <row r="24" spans="1:44" ht="15">
      <c r="A24" s="39" t="s">
        <v>58</v>
      </c>
      <c r="B24" s="31">
        <v>14.802555</v>
      </c>
      <c r="C24" s="32"/>
      <c r="D24" s="32"/>
      <c r="E24" s="32"/>
      <c r="F24" s="32">
        <v>7.805224999999999</v>
      </c>
      <c r="G24" s="32"/>
      <c r="H24" s="32">
        <v>0.263574</v>
      </c>
      <c r="I24" s="32">
        <v>0.849607</v>
      </c>
      <c r="J24" s="32"/>
      <c r="K24" s="32">
        <v>0</v>
      </c>
      <c r="L24" s="32">
        <v>1.015874</v>
      </c>
      <c r="M24" s="32">
        <v>2.062251</v>
      </c>
      <c r="N24" s="32">
        <v>0.071915</v>
      </c>
      <c r="O24" s="32"/>
      <c r="P24" s="32">
        <v>5.753641999999999</v>
      </c>
      <c r="Q24" s="32">
        <v>1.721708</v>
      </c>
      <c r="R24" s="32">
        <v>5.546957</v>
      </c>
      <c r="S24" s="32">
        <v>0.4</v>
      </c>
      <c r="T24" s="32"/>
      <c r="U24" s="32"/>
      <c r="V24" s="32"/>
      <c r="W24" s="32">
        <v>25.282124000000003</v>
      </c>
      <c r="X24" s="32"/>
      <c r="Y24" s="32">
        <v>4.611110999999999</v>
      </c>
      <c r="Z24" s="32"/>
      <c r="AA24" s="32"/>
      <c r="AB24" s="32"/>
      <c r="AC24" s="32"/>
      <c r="AD24" s="32"/>
      <c r="AE24" s="32">
        <v>2.054657</v>
      </c>
      <c r="AF24" s="32">
        <v>8.095408999999998</v>
      </c>
      <c r="AG24" s="32">
        <v>2.235235</v>
      </c>
      <c r="AH24" s="32"/>
      <c r="AI24" s="32"/>
      <c r="AJ24" s="32">
        <v>43.431967</v>
      </c>
      <c r="AK24" s="32">
        <v>216.155699</v>
      </c>
      <c r="AL24" s="8">
        <v>341.49593600000003</v>
      </c>
      <c r="AM24" s="8">
        <v>1.413574</v>
      </c>
      <c r="AN24" s="8">
        <v>21.272172</v>
      </c>
      <c r="AO24" s="8">
        <f t="shared" si="0"/>
        <v>362.76810800000004</v>
      </c>
      <c r="AP24" s="8">
        <v>364.181682</v>
      </c>
      <c r="AQ24" s="8">
        <f t="shared" si="1"/>
        <v>36.28688900000003</v>
      </c>
      <c r="AR24" s="8">
        <v>400.46857100000005</v>
      </c>
    </row>
    <row r="25" spans="1:44" ht="15">
      <c r="A25" s="40" t="s">
        <v>303</v>
      </c>
      <c r="B25" s="31">
        <v>38.491092</v>
      </c>
      <c r="C25" s="32">
        <v>9.186323</v>
      </c>
      <c r="D25" s="32">
        <v>58.76854400000002</v>
      </c>
      <c r="E25" s="32">
        <v>1.5742840000000002</v>
      </c>
      <c r="F25" s="32">
        <v>246.11540500000007</v>
      </c>
      <c r="G25" s="32">
        <v>8.199601000000001</v>
      </c>
      <c r="H25" s="32">
        <v>2.742604</v>
      </c>
      <c r="I25" s="32">
        <v>214.10069399999995</v>
      </c>
      <c r="J25" s="32">
        <v>0.996386</v>
      </c>
      <c r="K25" s="32">
        <v>75.54857899999996</v>
      </c>
      <c r="L25" s="32">
        <v>117.11355099999999</v>
      </c>
      <c r="M25" s="32">
        <v>259.92959899999977</v>
      </c>
      <c r="N25" s="32">
        <v>8.813227</v>
      </c>
      <c r="O25" s="32">
        <v>5.2</v>
      </c>
      <c r="P25" s="32">
        <v>108.701025</v>
      </c>
      <c r="Q25" s="32">
        <v>180.72226599999988</v>
      </c>
      <c r="R25" s="32">
        <v>165.51586</v>
      </c>
      <c r="S25" s="60">
        <v>25.128867</v>
      </c>
      <c r="T25" s="59">
        <v>94.575</v>
      </c>
      <c r="U25" s="32">
        <v>39.03056399999999</v>
      </c>
      <c r="V25" s="32">
        <v>0</v>
      </c>
      <c r="W25" s="32">
        <v>215.52692099999996</v>
      </c>
      <c r="X25" s="32">
        <v>30.007227999999998</v>
      </c>
      <c r="Y25" s="32">
        <v>310.133954</v>
      </c>
      <c r="Z25" s="32">
        <v>1.956987</v>
      </c>
      <c r="AA25" s="32">
        <v>0.819458</v>
      </c>
      <c r="AB25" s="32">
        <v>32.956984</v>
      </c>
      <c r="AC25" s="32">
        <v>727.0764389999999</v>
      </c>
      <c r="AD25" s="32">
        <v>0.7298009999999999</v>
      </c>
      <c r="AE25" s="32">
        <v>33.513422</v>
      </c>
      <c r="AF25" s="32">
        <v>366.4697869999999</v>
      </c>
      <c r="AG25" s="32">
        <v>99.54090199999999</v>
      </c>
      <c r="AH25" s="32">
        <v>4.8999999999999995</v>
      </c>
      <c r="AI25" s="32">
        <v>98.72393200000002</v>
      </c>
      <c r="AJ25" s="32">
        <v>235.65971400000004</v>
      </c>
      <c r="AK25" s="32">
        <v>1402.7316310000006</v>
      </c>
      <c r="AL25" s="8"/>
      <c r="AM25" s="8"/>
      <c r="AN25" s="8"/>
      <c r="AO25" s="8"/>
      <c r="AP25" s="8"/>
      <c r="AQ25" s="8"/>
      <c r="AR25" s="8"/>
    </row>
    <row r="26" spans="1:44" s="38" customFormat="1" ht="15">
      <c r="A26" s="5" t="s">
        <v>257</v>
      </c>
      <c r="B26" s="34">
        <v>142.303147</v>
      </c>
      <c r="C26" s="35">
        <v>15.280397</v>
      </c>
      <c r="D26" s="35">
        <v>96.69313700000004</v>
      </c>
      <c r="E26" s="35">
        <v>3.304284</v>
      </c>
      <c r="F26" s="35">
        <v>444.8322640000001</v>
      </c>
      <c r="G26" s="35">
        <v>9.199601000000001</v>
      </c>
      <c r="H26" s="35">
        <v>4.454746</v>
      </c>
      <c r="I26" s="35">
        <v>278.06053699999995</v>
      </c>
      <c r="J26" s="35">
        <v>1.434766</v>
      </c>
      <c r="K26" s="35">
        <v>113.29036999999995</v>
      </c>
      <c r="L26" s="35">
        <v>152.331278</v>
      </c>
      <c r="M26" s="35">
        <v>356.0078729999998</v>
      </c>
      <c r="N26" s="35">
        <v>17.069414000000002</v>
      </c>
      <c r="O26" s="35">
        <v>5.2</v>
      </c>
      <c r="P26" s="35">
        <v>207.012585</v>
      </c>
      <c r="Q26" s="35">
        <v>258.41661799999986</v>
      </c>
      <c r="R26" s="35">
        <v>365.938086</v>
      </c>
      <c r="S26" s="35">
        <v>30.714866999999998</v>
      </c>
      <c r="T26" s="34">
        <v>95.575</v>
      </c>
      <c r="U26" s="35">
        <v>56.70397399999999</v>
      </c>
      <c r="V26" s="35">
        <v>0.1</v>
      </c>
      <c r="W26" s="35">
        <v>470.403883</v>
      </c>
      <c r="X26" s="35">
        <v>36.882071999999994</v>
      </c>
      <c r="Y26" s="35">
        <v>505.68513699999994</v>
      </c>
      <c r="Z26" s="35">
        <v>3.333037</v>
      </c>
      <c r="AA26" s="35">
        <v>1.131858</v>
      </c>
      <c r="AB26" s="35">
        <v>43.956984</v>
      </c>
      <c r="AC26" s="35">
        <v>727.176439</v>
      </c>
      <c r="AD26" s="35">
        <v>1.266703</v>
      </c>
      <c r="AE26" s="35">
        <v>135.560017</v>
      </c>
      <c r="AF26" s="35">
        <v>620.6667979999999</v>
      </c>
      <c r="AG26" s="35">
        <v>147.69754</v>
      </c>
      <c r="AH26" s="35">
        <v>9.649999999999999</v>
      </c>
      <c r="AI26" s="35">
        <v>110.57393200000001</v>
      </c>
      <c r="AJ26" s="35">
        <v>716.5121230000001</v>
      </c>
      <c r="AK26" s="35">
        <v>3050.6407430000004</v>
      </c>
      <c r="AL26" s="9">
        <v>8189.119851000009</v>
      </c>
      <c r="AM26" s="9">
        <v>1216.7791349999989</v>
      </c>
      <c r="AN26" s="9">
        <v>1337.3229539999998</v>
      </c>
      <c r="AO26" s="9">
        <f t="shared" si="0"/>
        <v>9526.442805000008</v>
      </c>
      <c r="AP26" s="9">
        <v>10743.22194</v>
      </c>
      <c r="AQ26" s="9">
        <f t="shared" si="1"/>
        <v>1420.8937930000066</v>
      </c>
      <c r="AR26" s="9">
        <v>12164.115733000006</v>
      </c>
    </row>
    <row r="27" spans="1:44" ht="15">
      <c r="A27" s="5" t="s">
        <v>30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61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9">
        <f aca="true" t="shared" si="2" ref="AL27:AR27">SUM(AL2:AL24)</f>
        <v>3143.417206</v>
      </c>
      <c r="AM27" s="9">
        <f t="shared" si="2"/>
        <v>77.50653</v>
      </c>
      <c r="AN27" s="9">
        <f t="shared" si="2"/>
        <v>493.047204</v>
      </c>
      <c r="AO27" s="9">
        <f t="shared" si="2"/>
        <v>3636.4644099999996</v>
      </c>
      <c r="AP27" s="9">
        <f t="shared" si="2"/>
        <v>3713.970939999999</v>
      </c>
      <c r="AQ27" s="9">
        <f t="shared" si="2"/>
        <v>1374.872525</v>
      </c>
      <c r="AR27" s="9">
        <f t="shared" si="2"/>
        <v>5088.843465000001</v>
      </c>
    </row>
    <row r="28" spans="1:44" ht="15">
      <c r="A28" s="5" t="s">
        <v>31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9">
        <f aca="true" t="shared" si="3" ref="AL28:AR28">AL26-AL27</f>
        <v>5045.7026450000085</v>
      </c>
      <c r="AM28" s="9">
        <f t="shared" si="3"/>
        <v>1139.2726049999987</v>
      </c>
      <c r="AN28" s="9">
        <f t="shared" si="3"/>
        <v>844.2757499999998</v>
      </c>
      <c r="AO28" s="9">
        <f t="shared" si="3"/>
        <v>5889.978395000008</v>
      </c>
      <c r="AP28" s="9">
        <f t="shared" si="3"/>
        <v>7029.251</v>
      </c>
      <c r="AQ28" s="9">
        <f t="shared" si="3"/>
        <v>46.02126800000656</v>
      </c>
      <c r="AR28" s="9">
        <f t="shared" si="3"/>
        <v>7075.272268000005</v>
      </c>
    </row>
    <row r="29" ht="15">
      <c r="AP29" s="8"/>
    </row>
    <row r="30" spans="1:44" ht="15">
      <c r="A30" s="5" t="s">
        <v>256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 t="s">
        <v>32</v>
      </c>
      <c r="AM30" s="5" t="s">
        <v>254</v>
      </c>
      <c r="AN30" s="5" t="s">
        <v>24</v>
      </c>
      <c r="AO30" s="5" t="s">
        <v>26</v>
      </c>
      <c r="AP30" s="5" t="s">
        <v>255</v>
      </c>
      <c r="AQ30" s="5" t="s">
        <v>252</v>
      </c>
      <c r="AR30" s="5" t="s">
        <v>253</v>
      </c>
    </row>
    <row r="31" spans="1:44" ht="15">
      <c r="A31" s="4" t="s">
        <v>36</v>
      </c>
      <c r="AL31" s="15">
        <f>AL2/$AR2</f>
        <v>0.46614325097733</v>
      </c>
      <c r="AM31" s="15">
        <f aca="true" t="shared" si="4" ref="AM31:AR31">AM2/$AR2</f>
        <v>0.00684776400304397</v>
      </c>
      <c r="AN31" s="15">
        <f t="shared" si="4"/>
        <v>0.05387046920262651</v>
      </c>
      <c r="AO31" s="15">
        <f t="shared" si="4"/>
        <v>0.5200137201799565</v>
      </c>
      <c r="AP31" s="15">
        <f t="shared" si="4"/>
        <v>0.5268614841830005</v>
      </c>
      <c r="AQ31" s="15">
        <f t="shared" si="4"/>
        <v>0.47313851581699956</v>
      </c>
      <c r="AR31" s="15">
        <f t="shared" si="4"/>
        <v>1</v>
      </c>
    </row>
    <row r="32" spans="1:44" ht="15">
      <c r="A32" s="4" t="s">
        <v>37</v>
      </c>
      <c r="AL32" s="15">
        <f aca="true" t="shared" si="5" ref="AL32:AR32">AL3/$AR3</f>
        <v>0.5834544774102587</v>
      </c>
      <c r="AM32" s="15">
        <f t="shared" si="5"/>
        <v>0.0004659059050656897</v>
      </c>
      <c r="AN32" s="15">
        <f t="shared" si="5"/>
        <v>0.06299181085576974</v>
      </c>
      <c r="AO32" s="15">
        <f t="shared" si="5"/>
        <v>0.6464462882660285</v>
      </c>
      <c r="AP32" s="15">
        <f t="shared" si="5"/>
        <v>0.6469121941710941</v>
      </c>
      <c r="AQ32" s="15">
        <f t="shared" si="5"/>
        <v>0.35308780582890587</v>
      </c>
      <c r="AR32" s="15">
        <f t="shared" si="5"/>
        <v>1</v>
      </c>
    </row>
    <row r="33" spans="1:44" ht="15">
      <c r="A33" s="4" t="s">
        <v>38</v>
      </c>
      <c r="AL33" s="15">
        <f aca="true" t="shared" si="6" ref="AL33:AR33">AL4/$AR4</f>
        <v>0.5672659489436891</v>
      </c>
      <c r="AM33" s="15">
        <f t="shared" si="6"/>
        <v>0.0022323373200677887</v>
      </c>
      <c r="AN33" s="15">
        <f t="shared" si="6"/>
        <v>0.15119529822396022</v>
      </c>
      <c r="AO33" s="15">
        <f t="shared" si="6"/>
        <v>0.7184612471676493</v>
      </c>
      <c r="AP33" s="15">
        <f t="shared" si="6"/>
        <v>0.7206935844877171</v>
      </c>
      <c r="AQ33" s="15">
        <f t="shared" si="6"/>
        <v>0.2793064155122829</v>
      </c>
      <c r="AR33" s="15">
        <f t="shared" si="6"/>
        <v>1</v>
      </c>
    </row>
    <row r="34" spans="1:44" ht="15">
      <c r="A34" s="4" t="s">
        <v>39</v>
      </c>
      <c r="AL34" s="15">
        <f aca="true" t="shared" si="7" ref="AL34:AR34">AL5/$AR5</f>
        <v>0.409547631955411</v>
      </c>
      <c r="AM34" s="15">
        <f t="shared" si="7"/>
        <v>0.011323186834126836</v>
      </c>
      <c r="AN34" s="15">
        <f t="shared" si="7"/>
        <v>0.03846122325179201</v>
      </c>
      <c r="AO34" s="15">
        <f t="shared" si="7"/>
        <v>0.44800885520720307</v>
      </c>
      <c r="AP34" s="15">
        <f t="shared" si="7"/>
        <v>0.4593320420413299</v>
      </c>
      <c r="AQ34" s="15">
        <f t="shared" si="7"/>
        <v>0.5406679579586702</v>
      </c>
      <c r="AR34" s="15">
        <f t="shared" si="7"/>
        <v>1</v>
      </c>
    </row>
    <row r="35" spans="1:44" ht="15">
      <c r="A35" s="4" t="s">
        <v>40</v>
      </c>
      <c r="AL35" s="15">
        <f aca="true" t="shared" si="8" ref="AL35:AR35">AL6/$AR6</f>
        <v>0.6661716113452525</v>
      </c>
      <c r="AM35" s="15">
        <f t="shared" si="8"/>
        <v>0.0032985022116123505</v>
      </c>
      <c r="AN35" s="15">
        <f t="shared" si="8"/>
        <v>0.09244186087511791</v>
      </c>
      <c r="AO35" s="15">
        <f t="shared" si="8"/>
        <v>0.7586134722203705</v>
      </c>
      <c r="AP35" s="15">
        <f t="shared" si="8"/>
        <v>0.7619119744319827</v>
      </c>
      <c r="AQ35" s="15">
        <f t="shared" si="8"/>
        <v>0.23808802556801734</v>
      </c>
      <c r="AR35" s="15">
        <f t="shared" si="8"/>
        <v>1</v>
      </c>
    </row>
    <row r="36" spans="1:44" ht="15">
      <c r="A36" s="4" t="s">
        <v>41</v>
      </c>
      <c r="AL36" s="15">
        <f aca="true" t="shared" si="9" ref="AL36:AR36">AL7/$AR7</f>
        <v>0.8004059245507218</v>
      </c>
      <c r="AM36" s="15">
        <f t="shared" si="9"/>
        <v>0.01932183379097053</v>
      </c>
      <c r="AN36" s="15">
        <f t="shared" si="9"/>
        <v>0.0970966603965904</v>
      </c>
      <c r="AO36" s="15">
        <f t="shared" si="9"/>
        <v>0.8975025849473123</v>
      </c>
      <c r="AP36" s="15">
        <f t="shared" si="9"/>
        <v>0.9168244187382824</v>
      </c>
      <c r="AQ36" s="15">
        <f t="shared" si="9"/>
        <v>0.08317558126171767</v>
      </c>
      <c r="AR36" s="15">
        <f t="shared" si="9"/>
        <v>1</v>
      </c>
    </row>
    <row r="37" spans="1:44" ht="15">
      <c r="A37" s="4" t="s">
        <v>42</v>
      </c>
      <c r="AL37" s="15">
        <f aca="true" t="shared" si="10" ref="AL37:AR37">AL8/$AR8</f>
        <v>0.7169399749826234</v>
      </c>
      <c r="AM37" s="15">
        <f t="shared" si="10"/>
        <v>0.0026008720715644555</v>
      </c>
      <c r="AN37" s="15">
        <f t="shared" si="10"/>
        <v>0.11143137567250622</v>
      </c>
      <c r="AO37" s="15">
        <f t="shared" si="10"/>
        <v>0.8283713506551297</v>
      </c>
      <c r="AP37" s="15">
        <f t="shared" si="10"/>
        <v>0.8309722227266941</v>
      </c>
      <c r="AQ37" s="15">
        <f t="shared" si="10"/>
        <v>0.16902777727330587</v>
      </c>
      <c r="AR37" s="15">
        <f t="shared" si="10"/>
        <v>1</v>
      </c>
    </row>
    <row r="38" spans="1:44" ht="15">
      <c r="A38" s="4" t="s">
        <v>43</v>
      </c>
      <c r="AL38" s="15">
        <f aca="true" t="shared" si="11" ref="AL38:AR38">AL9/$AR9</f>
        <v>0.36853552150809665</v>
      </c>
      <c r="AM38" s="15">
        <f t="shared" si="11"/>
        <v>0.27998824049389925</v>
      </c>
      <c r="AN38" s="15">
        <f t="shared" si="11"/>
        <v>0.07438237594021051</v>
      </c>
      <c r="AO38" s="15">
        <f t="shared" si="11"/>
        <v>0.4429178974483072</v>
      </c>
      <c r="AP38" s="15">
        <f t="shared" si="11"/>
        <v>0.7229061379422065</v>
      </c>
      <c r="AQ38" s="15">
        <f t="shared" si="11"/>
        <v>0.2770938620577935</v>
      </c>
      <c r="AR38" s="15">
        <f t="shared" si="11"/>
        <v>1</v>
      </c>
    </row>
    <row r="39" spans="1:44" ht="15">
      <c r="A39" s="4" t="s">
        <v>44</v>
      </c>
      <c r="AL39" s="15">
        <f aca="true" t="shared" si="12" ref="AL39:AR39">AL10/$AR10</f>
        <v>0.581531456144389</v>
      </c>
      <c r="AM39" s="15">
        <f t="shared" si="12"/>
        <v>0.19784303728970415</v>
      </c>
      <c r="AN39" s="15">
        <f t="shared" si="12"/>
        <v>0.005571717064521827</v>
      </c>
      <c r="AO39" s="15">
        <f t="shared" si="12"/>
        <v>0.5871031732089108</v>
      </c>
      <c r="AP39" s="15">
        <f t="shared" si="12"/>
        <v>0.7849462104986148</v>
      </c>
      <c r="AQ39" s="15">
        <f t="shared" si="12"/>
        <v>0.21505378950138523</v>
      </c>
      <c r="AR39" s="15">
        <f t="shared" si="12"/>
        <v>1</v>
      </c>
    </row>
    <row r="40" spans="1:44" ht="15">
      <c r="A40" s="4" t="s">
        <v>45</v>
      </c>
      <c r="AL40" s="15">
        <f aca="true" t="shared" si="13" ref="AL40:AR40">AL11/$AR11</f>
        <v>0.5785865897823403</v>
      </c>
      <c r="AM40" s="15">
        <f t="shared" si="13"/>
        <v>0.03639594120988412</v>
      </c>
      <c r="AN40" s="15">
        <f t="shared" si="13"/>
        <v>0.1286779953893276</v>
      </c>
      <c r="AO40" s="15">
        <f t="shared" si="13"/>
        <v>0.7072645851716679</v>
      </c>
      <c r="AP40" s="15">
        <f t="shared" si="13"/>
        <v>0.7436605263815521</v>
      </c>
      <c r="AQ40" s="15">
        <f t="shared" si="13"/>
        <v>0.25633947361844794</v>
      </c>
      <c r="AR40" s="15">
        <f t="shared" si="13"/>
        <v>1</v>
      </c>
    </row>
    <row r="41" spans="1:44" ht="15">
      <c r="A41" s="4" t="s">
        <v>46</v>
      </c>
      <c r="AL41" s="15">
        <f aca="true" t="shared" si="14" ref="AL41:AR41">AL12/$AR12</f>
        <v>0.2136606908388414</v>
      </c>
      <c r="AM41" s="15">
        <f t="shared" si="14"/>
        <v>0.26285531467160733</v>
      </c>
      <c r="AN41" s="15">
        <f t="shared" si="14"/>
        <v>0</v>
      </c>
      <c r="AO41" s="15">
        <f t="shared" si="14"/>
        <v>0.2136606908388414</v>
      </c>
      <c r="AP41" s="15">
        <f t="shared" si="14"/>
        <v>0.47651600551044876</v>
      </c>
      <c r="AQ41" s="15">
        <f t="shared" si="14"/>
        <v>0.5234839944895513</v>
      </c>
      <c r="AR41" s="15">
        <f t="shared" si="14"/>
        <v>1</v>
      </c>
    </row>
    <row r="42" spans="1:44" ht="15">
      <c r="A42" s="4" t="s">
        <v>47</v>
      </c>
      <c r="AL42" s="15">
        <f aca="true" t="shared" si="15" ref="AL42:AR42">AL13/$AR13</f>
        <v>0.27081488831228445</v>
      </c>
      <c r="AM42" s="15">
        <f t="shared" si="15"/>
        <v>0.009792265822968245</v>
      </c>
      <c r="AN42" s="15">
        <f t="shared" si="15"/>
        <v>0.0894611676647835</v>
      </c>
      <c r="AO42" s="15">
        <f t="shared" si="15"/>
        <v>0.36027605597706797</v>
      </c>
      <c r="AP42" s="15">
        <f t="shared" si="15"/>
        <v>0.3700683218000362</v>
      </c>
      <c r="AQ42" s="15">
        <f t="shared" si="15"/>
        <v>0.6299316781999639</v>
      </c>
      <c r="AR42" s="15">
        <f t="shared" si="15"/>
        <v>1</v>
      </c>
    </row>
    <row r="43" spans="1:44" ht="15">
      <c r="A43" s="4" t="s">
        <v>48</v>
      </c>
      <c r="AL43" s="15">
        <f aca="true" t="shared" si="16" ref="AL43:AR43">AL14/$AR14</f>
        <v>0.6254944702869304</v>
      </c>
      <c r="AM43" s="15">
        <f t="shared" si="16"/>
        <v>0.013544872237815883</v>
      </c>
      <c r="AN43" s="15">
        <f t="shared" si="16"/>
        <v>0.07215517205655612</v>
      </c>
      <c r="AO43" s="15">
        <f t="shared" si="16"/>
        <v>0.6976496423434866</v>
      </c>
      <c r="AP43" s="15">
        <f t="shared" si="16"/>
        <v>0.7111945145813027</v>
      </c>
      <c r="AQ43" s="15">
        <f t="shared" si="16"/>
        <v>0.28880548541869727</v>
      </c>
      <c r="AR43" s="15">
        <f t="shared" si="16"/>
        <v>1</v>
      </c>
    </row>
    <row r="44" spans="1:44" ht="15">
      <c r="A44" s="4" t="s">
        <v>49</v>
      </c>
      <c r="AL44" s="15">
        <f aca="true" t="shared" si="17" ref="AL44:AR44">AL15/$AR15</f>
        <v>0.5469325470615809</v>
      </c>
      <c r="AM44" s="15">
        <f t="shared" si="17"/>
        <v>0.030983781769075548</v>
      </c>
      <c r="AN44" s="15">
        <f t="shared" si="17"/>
        <v>0.18451452743861502</v>
      </c>
      <c r="AO44" s="15">
        <f t="shared" si="17"/>
        <v>0.7314470745001959</v>
      </c>
      <c r="AP44" s="15">
        <f t="shared" si="17"/>
        <v>0.7624308562692715</v>
      </c>
      <c r="AQ44" s="15">
        <f t="shared" si="17"/>
        <v>0.23756914373072846</v>
      </c>
      <c r="AR44" s="15">
        <f t="shared" si="17"/>
        <v>1</v>
      </c>
    </row>
    <row r="45" spans="1:44" ht="15">
      <c r="A45" s="4" t="s">
        <v>50</v>
      </c>
      <c r="AL45" s="15">
        <f aca="true" t="shared" si="18" ref="AL45:AR45">AL16/$AR16</f>
        <v>0.7098540303665767</v>
      </c>
      <c r="AM45" s="15">
        <f t="shared" si="18"/>
        <v>0.00188894720302108</v>
      </c>
      <c r="AN45" s="15">
        <f t="shared" si="18"/>
        <v>0.01577231246631338</v>
      </c>
      <c r="AO45" s="15">
        <f t="shared" si="18"/>
        <v>0.7256263428328901</v>
      </c>
      <c r="AP45" s="15">
        <f t="shared" si="18"/>
        <v>0.7275152900359112</v>
      </c>
      <c r="AQ45" s="15">
        <f t="shared" si="18"/>
        <v>0.2724847099640888</v>
      </c>
      <c r="AR45" s="15">
        <f t="shared" si="18"/>
        <v>1</v>
      </c>
    </row>
    <row r="46" spans="1:44" ht="15">
      <c r="A46" s="4" t="s">
        <v>51</v>
      </c>
      <c r="AL46" s="15">
        <f aca="true" t="shared" si="19" ref="AL46:AR46">AL17/$AR17</f>
        <v>0.7991543097825979</v>
      </c>
      <c r="AM46" s="15">
        <f t="shared" si="19"/>
        <v>0.02187672028823554</v>
      </c>
      <c r="AN46" s="15">
        <f t="shared" si="19"/>
        <v>0</v>
      </c>
      <c r="AO46" s="15">
        <f t="shared" si="19"/>
        <v>0.7991543097825979</v>
      </c>
      <c r="AP46" s="15">
        <f t="shared" si="19"/>
        <v>0.8210310300708337</v>
      </c>
      <c r="AQ46" s="15">
        <f t="shared" si="19"/>
        <v>0.17896896992916633</v>
      </c>
      <c r="AR46" s="15">
        <f t="shared" si="19"/>
        <v>1</v>
      </c>
    </row>
    <row r="47" spans="1:44" ht="15">
      <c r="A47" s="4" t="s">
        <v>52</v>
      </c>
      <c r="AL47" s="15">
        <f aca="true" t="shared" si="20" ref="AL47:AR47">AL18/$AR18</f>
        <v>0.6127354782090878</v>
      </c>
      <c r="AM47" s="15">
        <f t="shared" si="20"/>
        <v>0.001365719398614829</v>
      </c>
      <c r="AN47" s="15">
        <f t="shared" si="20"/>
        <v>0.129788594392909</v>
      </c>
      <c r="AO47" s="15">
        <f t="shared" si="20"/>
        <v>0.7425240726019967</v>
      </c>
      <c r="AP47" s="15">
        <f t="shared" si="20"/>
        <v>0.7438897920006114</v>
      </c>
      <c r="AQ47" s="15">
        <f t="shared" si="20"/>
        <v>0.25611020799938855</v>
      </c>
      <c r="AR47" s="15">
        <f t="shared" si="20"/>
        <v>1</v>
      </c>
    </row>
    <row r="48" spans="1:44" ht="15">
      <c r="A48" s="4" t="s">
        <v>53</v>
      </c>
      <c r="AL48" s="15">
        <f aca="true" t="shared" si="21" ref="AL48:AR48">AL19/$AR19</f>
        <v>0.2830363188017982</v>
      </c>
      <c r="AM48" s="15">
        <f t="shared" si="21"/>
        <v>0</v>
      </c>
      <c r="AN48" s="15">
        <f t="shared" si="21"/>
        <v>0.2641497414402096</v>
      </c>
      <c r="AO48" s="15">
        <f t="shared" si="21"/>
        <v>0.5471860602420078</v>
      </c>
      <c r="AP48" s="15">
        <f t="shared" si="21"/>
        <v>0.5471860602420078</v>
      </c>
      <c r="AQ48" s="15">
        <f t="shared" si="21"/>
        <v>0.4528139397579923</v>
      </c>
      <c r="AR48" s="15">
        <f t="shared" si="21"/>
        <v>1</v>
      </c>
    </row>
    <row r="49" spans="1:44" ht="15">
      <c r="A49" s="4" t="s">
        <v>54</v>
      </c>
      <c r="AL49" s="15">
        <f aca="true" t="shared" si="22" ref="AL49:AR49">AL20/$AR20</f>
        <v>0.5233167499431328</v>
      </c>
      <c r="AM49" s="15">
        <f t="shared" si="22"/>
        <v>0.0030713198397801637</v>
      </c>
      <c r="AN49" s="15">
        <f t="shared" si="22"/>
        <v>0.04373364274152411</v>
      </c>
      <c r="AO49" s="15">
        <f t="shared" si="22"/>
        <v>0.567050392684657</v>
      </c>
      <c r="AP49" s="15">
        <f t="shared" si="22"/>
        <v>0.570121712524437</v>
      </c>
      <c r="AQ49" s="15">
        <f t="shared" si="22"/>
        <v>0.42987828747556295</v>
      </c>
      <c r="AR49" s="15">
        <f t="shared" si="22"/>
        <v>1</v>
      </c>
    </row>
    <row r="50" spans="1:44" ht="15">
      <c r="A50" s="4" t="s">
        <v>55</v>
      </c>
      <c r="AL50" s="15">
        <f aca="true" t="shared" si="23" ref="AL50:AR50">AL21/$AR21</f>
        <v>0.5066236648467696</v>
      </c>
      <c r="AM50" s="15">
        <f t="shared" si="23"/>
        <v>0.003104206261507576</v>
      </c>
      <c r="AN50" s="15">
        <f t="shared" si="23"/>
        <v>0.147867142935256</v>
      </c>
      <c r="AO50" s="15">
        <f t="shared" si="23"/>
        <v>0.6544908077820255</v>
      </c>
      <c r="AP50" s="15">
        <f t="shared" si="23"/>
        <v>0.6575950140435333</v>
      </c>
      <c r="AQ50" s="15">
        <f t="shared" si="23"/>
        <v>0.34240498595646673</v>
      </c>
      <c r="AR50" s="15">
        <f t="shared" si="23"/>
        <v>1</v>
      </c>
    </row>
    <row r="51" spans="1:44" ht="15">
      <c r="A51" s="4" t="s">
        <v>56</v>
      </c>
      <c r="AL51" s="15">
        <f aca="true" t="shared" si="24" ref="AL51:AR51">AL22/$AR22</f>
        <v>0.35118703516652594</v>
      </c>
      <c r="AM51" s="15">
        <f t="shared" si="24"/>
        <v>0.005667284608032262</v>
      </c>
      <c r="AN51" s="15">
        <f t="shared" si="24"/>
        <v>0.05676265899282323</v>
      </c>
      <c r="AO51" s="15">
        <f t="shared" si="24"/>
        <v>0.4079496941593492</v>
      </c>
      <c r="AP51" s="15">
        <f t="shared" si="24"/>
        <v>0.41361697876738135</v>
      </c>
      <c r="AQ51" s="15">
        <f t="shared" si="24"/>
        <v>0.5863830212326187</v>
      </c>
      <c r="AR51" s="15">
        <f t="shared" si="24"/>
        <v>1</v>
      </c>
    </row>
    <row r="52" spans="1:44" ht="15">
      <c r="A52" s="4" t="s">
        <v>57</v>
      </c>
      <c r="AL52" s="15">
        <f aca="true" t="shared" si="25" ref="AL52:AR52">AL23/$AR23</f>
        <v>0.5192418302136348</v>
      </c>
      <c r="AM52" s="15">
        <f t="shared" si="25"/>
        <v>0</v>
      </c>
      <c r="AN52" s="15">
        <f t="shared" si="25"/>
        <v>0</v>
      </c>
      <c r="AO52" s="15">
        <f t="shared" si="25"/>
        <v>0.5192418302136348</v>
      </c>
      <c r="AP52" s="15">
        <f t="shared" si="25"/>
        <v>0.5192418302136348</v>
      </c>
      <c r="AQ52" s="15">
        <f t="shared" si="25"/>
        <v>0.4807581697863652</v>
      </c>
      <c r="AR52" s="15">
        <f t="shared" si="25"/>
        <v>1</v>
      </c>
    </row>
    <row r="53" spans="1:44" ht="15">
      <c r="A53" s="4" t="s">
        <v>58</v>
      </c>
      <c r="AL53" s="15">
        <f aca="true" t="shared" si="26" ref="AL53:AR53">AL24/$AR24</f>
        <v>0.8527409158408088</v>
      </c>
      <c r="AM53" s="15">
        <f t="shared" si="26"/>
        <v>0.003529800095099098</v>
      </c>
      <c r="AN53" s="15">
        <f t="shared" si="26"/>
        <v>0.05311820587288983</v>
      </c>
      <c r="AO53" s="15">
        <f t="shared" si="26"/>
        <v>0.9058591217136988</v>
      </c>
      <c r="AP53" s="15">
        <f t="shared" si="26"/>
        <v>0.9093889218087977</v>
      </c>
      <c r="AQ53" s="15">
        <f t="shared" si="26"/>
        <v>0.09061107819120225</v>
      </c>
      <c r="AR53" s="15">
        <f t="shared" si="26"/>
        <v>1</v>
      </c>
    </row>
    <row r="54" spans="1:44" ht="15">
      <c r="A54" s="5" t="s">
        <v>257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15">
        <f aca="true" t="shared" si="27" ref="AL54:AR54">AL26/$AR26</f>
        <v>0.6732194950088942</v>
      </c>
      <c r="AM54" s="15">
        <f t="shared" si="27"/>
        <v>0.10003021688613181</v>
      </c>
      <c r="AN54" s="15">
        <f t="shared" si="27"/>
        <v>0.10994000578044312</v>
      </c>
      <c r="AO54" s="15">
        <f t="shared" si="27"/>
        <v>0.7831595007893373</v>
      </c>
      <c r="AP54" s="15">
        <f t="shared" si="27"/>
        <v>0.8831897176754685</v>
      </c>
      <c r="AQ54" s="15">
        <f t="shared" si="27"/>
        <v>0.11681028232453153</v>
      </c>
      <c r="AR54" s="15">
        <f t="shared" si="27"/>
        <v>1</v>
      </c>
    </row>
    <row r="55" spans="1:44" ht="15">
      <c r="A55" s="5" t="s">
        <v>30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15">
        <f aca="true" t="shared" si="28" ref="AL55:AR55">AL27/$AR27</f>
        <v>0.6177075847625821</v>
      </c>
      <c r="AM55" s="15">
        <f t="shared" si="28"/>
        <v>0.01523067678011196</v>
      </c>
      <c r="AN55" s="15">
        <f t="shared" si="28"/>
        <v>0.0968878699828508</v>
      </c>
      <c r="AO55" s="15">
        <f t="shared" si="28"/>
        <v>0.7145954547454328</v>
      </c>
      <c r="AP55" s="15">
        <f t="shared" si="28"/>
        <v>0.7298261315255447</v>
      </c>
      <c r="AQ55" s="15">
        <f t="shared" si="28"/>
        <v>0.27017386847445496</v>
      </c>
      <c r="AR55" s="15">
        <f t="shared" si="28"/>
        <v>1</v>
      </c>
    </row>
    <row r="56" spans="1:44" ht="15">
      <c r="A56" s="5" t="s">
        <v>31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15">
        <f aca="true" t="shared" si="29" ref="AL56:AR56">AL28/$AR28</f>
        <v>0.7131460746494067</v>
      </c>
      <c r="AM56" s="15">
        <f t="shared" si="29"/>
        <v>0.16102173341832984</v>
      </c>
      <c r="AN56" s="15">
        <f t="shared" si="29"/>
        <v>0.11932766938432668</v>
      </c>
      <c r="AO56" s="15">
        <f t="shared" si="29"/>
        <v>0.8324737440337333</v>
      </c>
      <c r="AP56" s="15">
        <f t="shared" si="29"/>
        <v>0.9934954774520622</v>
      </c>
      <c r="AQ56" s="15">
        <f t="shared" si="29"/>
        <v>0.006504522547938013</v>
      </c>
      <c r="AR56" s="15">
        <f t="shared" si="29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54"/>
  <sheetViews>
    <sheetView tabSelected="1" zoomScale="62" zoomScaleNormal="62" zoomScalePageLayoutView="0" workbookViewId="0" topLeftCell="A1">
      <pane xSplit="1" ySplit="1" topLeftCell="T5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U23" sqref="U23"/>
    </sheetView>
  </sheetViews>
  <sheetFormatPr defaultColWidth="9.140625" defaultRowHeight="15"/>
  <cols>
    <col min="1" max="1" width="42.8515625" style="4" customWidth="1"/>
    <col min="2" max="37" width="58.140625" style="4" customWidth="1"/>
    <col min="38" max="38" width="15.28125" style="4" customWidth="1"/>
    <col min="39" max="41" width="14.28125" style="4" customWidth="1"/>
    <col min="42" max="42" width="20.28125" style="4" customWidth="1"/>
    <col min="43" max="43" width="14.8515625" style="4" customWidth="1"/>
    <col min="44" max="44" width="20.57421875" style="4" customWidth="1"/>
    <col min="45" max="16384" width="9.140625" style="4" customWidth="1"/>
  </cols>
  <sheetData>
    <row r="1" spans="1:44" ht="15">
      <c r="A1" s="5" t="s">
        <v>33</v>
      </c>
      <c r="B1" s="5" t="s">
        <v>269</v>
      </c>
      <c r="C1" s="5" t="s">
        <v>270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5" t="s">
        <v>277</v>
      </c>
      <c r="K1" s="5" t="s">
        <v>278</v>
      </c>
      <c r="L1" s="5" t="s">
        <v>279</v>
      </c>
      <c r="M1" s="5" t="s">
        <v>280</v>
      </c>
      <c r="N1" s="5" t="s">
        <v>281</v>
      </c>
      <c r="O1" s="5" t="s">
        <v>282</v>
      </c>
      <c r="P1" s="5" t="s">
        <v>283</v>
      </c>
      <c r="Q1" s="5" t="s">
        <v>284</v>
      </c>
      <c r="R1" s="5" t="s">
        <v>285</v>
      </c>
      <c r="S1" s="5" t="s">
        <v>286</v>
      </c>
      <c r="T1" s="5" t="s">
        <v>306</v>
      </c>
      <c r="U1" s="5" t="s">
        <v>287</v>
      </c>
      <c r="V1" s="5" t="s">
        <v>288</v>
      </c>
      <c r="W1" s="5" t="s">
        <v>289</v>
      </c>
      <c r="X1" s="5" t="s">
        <v>290</v>
      </c>
      <c r="Y1" s="5" t="s">
        <v>291</v>
      </c>
      <c r="Z1" s="5" t="s">
        <v>292</v>
      </c>
      <c r="AA1" s="5" t="s">
        <v>293</v>
      </c>
      <c r="AB1" s="5" t="s">
        <v>294</v>
      </c>
      <c r="AC1" s="5" t="s">
        <v>295</v>
      </c>
      <c r="AD1" s="5" t="s">
        <v>296</v>
      </c>
      <c r="AE1" s="5" t="s">
        <v>297</v>
      </c>
      <c r="AF1" s="5" t="s">
        <v>298</v>
      </c>
      <c r="AG1" s="5" t="s">
        <v>299</v>
      </c>
      <c r="AH1" s="5" t="s">
        <v>300</v>
      </c>
      <c r="AI1" s="5" t="s">
        <v>301</v>
      </c>
      <c r="AJ1" s="5" t="s">
        <v>305</v>
      </c>
      <c r="AK1" s="5" t="s">
        <v>302</v>
      </c>
      <c r="AL1" s="5" t="s">
        <v>32</v>
      </c>
      <c r="AM1" s="5" t="s">
        <v>254</v>
      </c>
      <c r="AN1" s="5" t="s">
        <v>24</v>
      </c>
      <c r="AO1" s="5" t="s">
        <v>26</v>
      </c>
      <c r="AP1" s="5" t="s">
        <v>255</v>
      </c>
      <c r="AQ1" s="5" t="s">
        <v>252</v>
      </c>
      <c r="AR1" s="5" t="s">
        <v>253</v>
      </c>
    </row>
    <row r="2" spans="1:44" ht="15">
      <c r="A2" s="4" t="s">
        <v>0</v>
      </c>
      <c r="B2" s="32">
        <v>5.502612</v>
      </c>
      <c r="C2" s="32">
        <v>0</v>
      </c>
      <c r="D2" s="32">
        <v>8.181053</v>
      </c>
      <c r="E2" s="32"/>
      <c r="F2" s="32">
        <v>20.84743</v>
      </c>
      <c r="G2" s="32"/>
      <c r="H2" s="32"/>
      <c r="I2" s="32">
        <v>2.563638</v>
      </c>
      <c r="J2" s="32"/>
      <c r="K2" s="32">
        <v>3.82937</v>
      </c>
      <c r="L2" s="32">
        <v>2.625283</v>
      </c>
      <c r="M2" s="32">
        <v>12.681144</v>
      </c>
      <c r="N2" s="32">
        <v>0.711509</v>
      </c>
      <c r="O2" s="32">
        <v>10.352197</v>
      </c>
      <c r="P2" s="32">
        <v>0.295858</v>
      </c>
      <c r="Q2" s="32">
        <v>2.224094</v>
      </c>
      <c r="R2" s="32">
        <v>85.163865</v>
      </c>
      <c r="S2" s="32"/>
      <c r="T2" s="32"/>
      <c r="U2" s="32">
        <v>0.656168</v>
      </c>
      <c r="V2" s="32"/>
      <c r="W2" s="32">
        <v>19.225432</v>
      </c>
      <c r="X2" s="32"/>
      <c r="Y2" s="32">
        <v>12.36945</v>
      </c>
      <c r="Z2" s="32"/>
      <c r="AA2" s="32"/>
      <c r="AB2" s="32">
        <v>10</v>
      </c>
      <c r="AC2" s="32"/>
      <c r="AD2" s="32"/>
      <c r="AE2" s="32">
        <v>0.70697</v>
      </c>
      <c r="AF2" s="32">
        <v>7.673891</v>
      </c>
      <c r="AG2" s="32">
        <v>0.652742</v>
      </c>
      <c r="AH2" s="32">
        <v>0.05</v>
      </c>
      <c r="AI2" s="32"/>
      <c r="AJ2" s="32">
        <v>10.012154</v>
      </c>
      <c r="AK2" s="32">
        <v>46.230867</v>
      </c>
      <c r="AL2" s="8">
        <v>242.15352999999993</v>
      </c>
      <c r="AM2" s="8">
        <v>20.494391</v>
      </c>
      <c r="AN2" s="8">
        <v>21.608003000000004</v>
      </c>
      <c r="AO2" s="8">
        <f>AL2+AN2</f>
        <v>263.76153299999993</v>
      </c>
      <c r="AP2" s="8">
        <v>284.25592399999994</v>
      </c>
      <c r="AQ2" s="8">
        <f>AR2-AP2</f>
        <v>235.70257100000003</v>
      </c>
      <c r="AR2" s="8">
        <v>519.958495</v>
      </c>
    </row>
    <row r="3" spans="1:44" ht="15">
      <c r="A3" s="4" t="s">
        <v>1</v>
      </c>
      <c r="B3" s="32">
        <v>0.2886</v>
      </c>
      <c r="C3" s="32"/>
      <c r="D3" s="32"/>
      <c r="E3" s="32"/>
      <c r="F3" s="32">
        <v>0.22978</v>
      </c>
      <c r="G3" s="32"/>
      <c r="H3" s="32"/>
      <c r="I3" s="32"/>
      <c r="J3" s="32"/>
      <c r="K3" s="32"/>
      <c r="L3" s="32"/>
      <c r="M3" s="32"/>
      <c r="N3" s="32">
        <v>0.071942</v>
      </c>
      <c r="O3" s="32"/>
      <c r="P3" s="32">
        <v>0.290698</v>
      </c>
      <c r="Q3" s="32"/>
      <c r="R3" s="32"/>
      <c r="S3" s="32"/>
      <c r="T3" s="32"/>
      <c r="U3" s="32">
        <v>0.36977000000000004</v>
      </c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>
        <v>0.269055</v>
      </c>
      <c r="AG3" s="32">
        <v>0</v>
      </c>
      <c r="AH3" s="32"/>
      <c r="AI3" s="32"/>
      <c r="AJ3" s="32"/>
      <c r="AK3" s="32">
        <v>0.474785</v>
      </c>
      <c r="AL3" s="8">
        <v>1.9946300000000001</v>
      </c>
      <c r="AM3" s="8"/>
      <c r="AN3" s="8">
        <v>1.611927</v>
      </c>
      <c r="AO3" s="8">
        <f aca="true" t="shared" si="0" ref="AO3:AO25">AL3+AN3</f>
        <v>3.6065570000000005</v>
      </c>
      <c r="AP3" s="8">
        <v>3.6065570000000005</v>
      </c>
      <c r="AQ3" s="8">
        <f aca="true" t="shared" si="1" ref="AQ3:AQ25">AR3-AP3</f>
        <v>4.877946</v>
      </c>
      <c r="AR3" s="8">
        <v>8.484503</v>
      </c>
    </row>
    <row r="4" spans="1:44" ht="15">
      <c r="A4" s="4" t="s">
        <v>2</v>
      </c>
      <c r="B4" s="32"/>
      <c r="C4" s="32"/>
      <c r="D4" s="32">
        <v>0.719424</v>
      </c>
      <c r="E4" s="32"/>
      <c r="F4" s="32">
        <v>0.8072190000000001</v>
      </c>
      <c r="G4" s="32"/>
      <c r="H4" s="32"/>
      <c r="I4" s="32"/>
      <c r="J4" s="32"/>
      <c r="K4" s="32">
        <v>1.509776</v>
      </c>
      <c r="L4" s="32">
        <v>2.1368049999999994</v>
      </c>
      <c r="M4" s="32"/>
      <c r="N4" s="32">
        <v>0.09759000000000001</v>
      </c>
      <c r="O4" s="32"/>
      <c r="P4" s="32">
        <v>3.576866</v>
      </c>
      <c r="Q4" s="32"/>
      <c r="R4" s="32">
        <v>4.3566</v>
      </c>
      <c r="S4" s="32"/>
      <c r="T4" s="32"/>
      <c r="U4" s="32">
        <v>0.35765399999999997</v>
      </c>
      <c r="V4" s="32"/>
      <c r="W4" s="32">
        <v>2.941176</v>
      </c>
      <c r="X4" s="32"/>
      <c r="Y4" s="32"/>
      <c r="Z4" s="32"/>
      <c r="AA4" s="32"/>
      <c r="AB4" s="32"/>
      <c r="AC4" s="32"/>
      <c r="AD4" s="32"/>
      <c r="AE4" s="32">
        <v>1.416774</v>
      </c>
      <c r="AF4" s="32">
        <v>3.010548</v>
      </c>
      <c r="AG4" s="32">
        <v>0.41007699999999997</v>
      </c>
      <c r="AH4" s="32">
        <v>0.025</v>
      </c>
      <c r="AI4" s="32"/>
      <c r="AJ4" s="32">
        <v>1.091475</v>
      </c>
      <c r="AK4" s="32">
        <v>7.386282</v>
      </c>
      <c r="AL4" s="8">
        <v>29.818266</v>
      </c>
      <c r="AM4" s="8">
        <v>0.025</v>
      </c>
      <c r="AN4" s="8">
        <v>9.575993</v>
      </c>
      <c r="AO4" s="8">
        <f t="shared" si="0"/>
        <v>39.394259000000005</v>
      </c>
      <c r="AP4" s="8">
        <v>39.419259</v>
      </c>
      <c r="AQ4" s="8">
        <f t="shared" si="1"/>
        <v>30.706157000000005</v>
      </c>
      <c r="AR4" s="8">
        <v>70.125416</v>
      </c>
    </row>
    <row r="5" spans="1:44" ht="15">
      <c r="A5" s="4" t="s">
        <v>3</v>
      </c>
      <c r="B5" s="32"/>
      <c r="C5" s="32">
        <v>0.715308</v>
      </c>
      <c r="D5" s="32">
        <v>0.885848</v>
      </c>
      <c r="E5" s="32"/>
      <c r="F5" s="32">
        <v>7.852895</v>
      </c>
      <c r="G5" s="32"/>
      <c r="H5" s="32"/>
      <c r="I5" s="32"/>
      <c r="J5" s="32"/>
      <c r="K5" s="32">
        <v>2.622212</v>
      </c>
      <c r="L5" s="32">
        <v>1.760763</v>
      </c>
      <c r="M5" s="32">
        <v>2.950313</v>
      </c>
      <c r="N5" s="32"/>
      <c r="O5" s="32"/>
      <c r="P5" s="32">
        <v>4.1874400000000005</v>
      </c>
      <c r="Q5" s="32"/>
      <c r="R5" s="32">
        <v>13.500986000000001</v>
      </c>
      <c r="S5" s="32"/>
      <c r="T5" s="32"/>
      <c r="U5" s="32">
        <v>0.715308</v>
      </c>
      <c r="V5" s="32"/>
      <c r="W5" s="32">
        <v>5.885624999999998</v>
      </c>
      <c r="X5" s="32"/>
      <c r="Y5" s="32">
        <v>1.519526</v>
      </c>
      <c r="Z5" s="32"/>
      <c r="AA5" s="32"/>
      <c r="AB5" s="32"/>
      <c r="AC5" s="32"/>
      <c r="AD5" s="32"/>
      <c r="AE5" s="32">
        <v>9.854645</v>
      </c>
      <c r="AF5" s="32">
        <v>5.613894</v>
      </c>
      <c r="AG5" s="32">
        <v>3.2391940000000004</v>
      </c>
      <c r="AH5" s="32">
        <v>0.05</v>
      </c>
      <c r="AI5" s="32"/>
      <c r="AJ5" s="32">
        <v>1.433121</v>
      </c>
      <c r="AK5" s="32">
        <v>198.4786</v>
      </c>
      <c r="AL5" s="8">
        <v>261.215678</v>
      </c>
      <c r="AM5" s="8">
        <v>0.05</v>
      </c>
      <c r="AN5" s="8">
        <v>27.598281</v>
      </c>
      <c r="AO5" s="8">
        <f t="shared" si="0"/>
        <v>288.813959</v>
      </c>
      <c r="AP5" s="8">
        <v>288.863959</v>
      </c>
      <c r="AQ5" s="8">
        <f t="shared" si="1"/>
        <v>75.55208899999997</v>
      </c>
      <c r="AR5" s="8">
        <v>364.416048</v>
      </c>
    </row>
    <row r="6" spans="1:44" ht="15">
      <c r="A6" s="4" t="s">
        <v>4</v>
      </c>
      <c r="B6" s="32"/>
      <c r="C6" s="32"/>
      <c r="D6" s="32"/>
      <c r="E6" s="32"/>
      <c r="F6" s="32"/>
      <c r="G6" s="32"/>
      <c r="H6" s="32">
        <v>0.01461</v>
      </c>
      <c r="I6" s="32"/>
      <c r="J6" s="32"/>
      <c r="K6" s="32"/>
      <c r="L6" s="32"/>
      <c r="M6" s="32"/>
      <c r="N6" s="32"/>
      <c r="O6" s="32"/>
      <c r="P6" s="32"/>
      <c r="Q6" s="32"/>
      <c r="R6" s="32">
        <v>1.5</v>
      </c>
      <c r="S6" s="32">
        <v>0.2</v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>
        <v>0.84791</v>
      </c>
      <c r="AG6" s="32">
        <v>0.362933</v>
      </c>
      <c r="AH6" s="32"/>
      <c r="AI6" s="32"/>
      <c r="AJ6" s="32"/>
      <c r="AK6" s="32">
        <v>0.9649999999999999</v>
      </c>
      <c r="AL6" s="8">
        <v>3.675843</v>
      </c>
      <c r="AM6" s="8">
        <v>0.21461000000000002</v>
      </c>
      <c r="AN6" s="8">
        <v>1.084193</v>
      </c>
      <c r="AO6" s="8">
        <f t="shared" si="0"/>
        <v>4.7600359999999995</v>
      </c>
      <c r="AP6" s="8">
        <v>4.974646</v>
      </c>
      <c r="AQ6" s="8">
        <f t="shared" si="1"/>
        <v>8.750768</v>
      </c>
      <c r="AR6" s="8">
        <v>13.725414</v>
      </c>
    </row>
    <row r="7" spans="1:44" ht="15">
      <c r="A7" s="4" t="s">
        <v>5</v>
      </c>
      <c r="B7" s="32">
        <v>6.663288999999999</v>
      </c>
      <c r="C7" s="32"/>
      <c r="D7" s="32">
        <v>23.901315</v>
      </c>
      <c r="E7" s="32">
        <v>0.035</v>
      </c>
      <c r="F7" s="32">
        <v>19.744091</v>
      </c>
      <c r="G7" s="32"/>
      <c r="H7" s="32"/>
      <c r="I7" s="32">
        <v>3.742648</v>
      </c>
      <c r="J7" s="32">
        <v>0.084521</v>
      </c>
      <c r="K7" s="32">
        <v>4.966376</v>
      </c>
      <c r="L7" s="32">
        <v>4.984114</v>
      </c>
      <c r="M7" s="32">
        <v>17.109960000000004</v>
      </c>
      <c r="N7" s="32">
        <v>0.383631</v>
      </c>
      <c r="O7" s="32"/>
      <c r="P7" s="32">
        <v>5.220501</v>
      </c>
      <c r="Q7" s="32"/>
      <c r="R7" s="32">
        <v>16.672071</v>
      </c>
      <c r="S7" s="32">
        <v>0.5</v>
      </c>
      <c r="T7" s="32"/>
      <c r="U7" s="32">
        <v>2.104293</v>
      </c>
      <c r="V7" s="32"/>
      <c r="W7" s="32">
        <v>21.993314</v>
      </c>
      <c r="X7" s="32"/>
      <c r="Y7" s="32">
        <v>7.795514999999998</v>
      </c>
      <c r="Z7" s="32"/>
      <c r="AA7" s="32"/>
      <c r="AB7" s="32">
        <v>4</v>
      </c>
      <c r="AC7" s="32"/>
      <c r="AD7" s="32">
        <v>0.134021</v>
      </c>
      <c r="AE7" s="32">
        <v>13.495754</v>
      </c>
      <c r="AF7" s="32">
        <v>40.948605</v>
      </c>
      <c r="AG7" s="32">
        <v>2.5512</v>
      </c>
      <c r="AH7" s="32">
        <v>0.075</v>
      </c>
      <c r="AI7" s="32"/>
      <c r="AJ7" s="32">
        <v>54.540150000000004</v>
      </c>
      <c r="AK7" s="32">
        <v>142.61923299999998</v>
      </c>
      <c r="AL7" s="8">
        <v>389.4360600000002</v>
      </c>
      <c r="AM7" s="8">
        <v>4.9192149999999994</v>
      </c>
      <c r="AN7" s="8">
        <v>58.804186</v>
      </c>
      <c r="AO7" s="8">
        <f t="shared" si="0"/>
        <v>448.24024600000024</v>
      </c>
      <c r="AP7" s="8">
        <v>453.15946100000025</v>
      </c>
      <c r="AQ7" s="8">
        <f t="shared" si="1"/>
        <v>172.07380199999994</v>
      </c>
      <c r="AR7" s="8">
        <v>625.2332630000002</v>
      </c>
    </row>
    <row r="8" spans="1:44" ht="15">
      <c r="A8" s="4" t="s">
        <v>6</v>
      </c>
      <c r="B8" s="32">
        <v>0.784929</v>
      </c>
      <c r="C8" s="32"/>
      <c r="D8" s="32"/>
      <c r="E8" s="32"/>
      <c r="F8" s="32">
        <v>0.27959</v>
      </c>
      <c r="G8" s="32"/>
      <c r="H8" s="32"/>
      <c r="I8" s="32"/>
      <c r="J8" s="32">
        <v>0.067376</v>
      </c>
      <c r="K8" s="32">
        <v>0.528138</v>
      </c>
      <c r="L8" s="32"/>
      <c r="M8" s="32"/>
      <c r="N8" s="32"/>
      <c r="O8" s="32"/>
      <c r="P8" s="32"/>
      <c r="Q8" s="32">
        <v>0.347633</v>
      </c>
      <c r="R8" s="32"/>
      <c r="S8" s="32"/>
      <c r="T8" s="32"/>
      <c r="U8" s="32"/>
      <c r="V8" s="32"/>
      <c r="W8" s="32"/>
      <c r="X8" s="32"/>
      <c r="Y8" s="32"/>
      <c r="Z8" s="32"/>
      <c r="AA8" s="50">
        <v>0.104533</v>
      </c>
      <c r="AB8" s="32"/>
      <c r="AC8" s="32"/>
      <c r="AD8" s="32"/>
      <c r="AE8" s="32">
        <v>0.619748</v>
      </c>
      <c r="AF8" s="32"/>
      <c r="AG8" s="32"/>
      <c r="AH8" s="32"/>
      <c r="AI8" s="32"/>
      <c r="AJ8" s="32"/>
      <c r="AK8" s="32"/>
      <c r="AL8" s="8">
        <v>2.664571</v>
      </c>
      <c r="AM8" s="8">
        <v>0.10502600000000001</v>
      </c>
      <c r="AN8" s="8">
        <v>0.5984</v>
      </c>
      <c r="AO8" s="8">
        <f t="shared" si="0"/>
        <v>3.2629710000000003</v>
      </c>
      <c r="AP8" s="8">
        <v>3.367997</v>
      </c>
      <c r="AQ8" s="8">
        <f t="shared" si="1"/>
        <v>3.3108270000000006</v>
      </c>
      <c r="AR8" s="8">
        <v>6.6788240000000005</v>
      </c>
    </row>
    <row r="9" spans="1:44" ht="15">
      <c r="A9" s="4" t="s">
        <v>7</v>
      </c>
      <c r="B9" s="32">
        <v>16.988106</v>
      </c>
      <c r="C9" s="32"/>
      <c r="D9" s="32">
        <v>1.4534880000000001</v>
      </c>
      <c r="E9" s="32"/>
      <c r="F9" s="32">
        <v>3.6083140000000005</v>
      </c>
      <c r="G9" s="32"/>
      <c r="H9" s="32"/>
      <c r="I9" s="32">
        <v>8.051522</v>
      </c>
      <c r="J9" s="32"/>
      <c r="K9" s="32">
        <v>2.718638</v>
      </c>
      <c r="L9" s="32">
        <v>0.521555</v>
      </c>
      <c r="M9" s="32">
        <v>4.0140519999999995</v>
      </c>
      <c r="N9" s="32"/>
      <c r="O9" s="32"/>
      <c r="P9" s="32">
        <v>1.086867</v>
      </c>
      <c r="Q9" s="32"/>
      <c r="R9" s="32">
        <v>0.9424729999999999</v>
      </c>
      <c r="S9" s="32"/>
      <c r="T9" s="32"/>
      <c r="U9" s="32"/>
      <c r="V9" s="32"/>
      <c r="W9" s="32">
        <v>5.514705</v>
      </c>
      <c r="X9" s="32"/>
      <c r="Y9" s="32">
        <v>2.161346</v>
      </c>
      <c r="Z9" s="32"/>
      <c r="AA9" s="50"/>
      <c r="AB9" s="32"/>
      <c r="AC9" s="32">
        <v>5</v>
      </c>
      <c r="AD9" s="32"/>
      <c r="AE9" s="32">
        <v>1.053371</v>
      </c>
      <c r="AF9" s="32">
        <v>14.458139</v>
      </c>
      <c r="AG9" s="32">
        <v>0.609225</v>
      </c>
      <c r="AH9" s="32"/>
      <c r="AI9" s="32"/>
      <c r="AJ9" s="32">
        <v>8.594962</v>
      </c>
      <c r="AK9" s="32">
        <v>238.584051</v>
      </c>
      <c r="AL9" s="8">
        <v>310.36081399999995</v>
      </c>
      <c r="AM9" s="8">
        <v>5</v>
      </c>
      <c r="AN9" s="8">
        <v>16.885936</v>
      </c>
      <c r="AO9" s="8">
        <f t="shared" si="0"/>
        <v>327.24674999999996</v>
      </c>
      <c r="AP9" s="8">
        <v>332.24674999999996</v>
      </c>
      <c r="AQ9" s="8">
        <f t="shared" si="1"/>
        <v>87.13789900000017</v>
      </c>
      <c r="AR9" s="8">
        <v>419.38464900000014</v>
      </c>
    </row>
    <row r="10" spans="1:44" ht="15">
      <c r="A10" s="4" t="s">
        <v>8</v>
      </c>
      <c r="B10" s="32">
        <v>5.610642</v>
      </c>
      <c r="C10" s="32"/>
      <c r="D10" s="32">
        <v>6.664187000000001</v>
      </c>
      <c r="E10" s="32">
        <v>0.05</v>
      </c>
      <c r="F10" s="32">
        <v>13.186168</v>
      </c>
      <c r="G10" s="32"/>
      <c r="H10" s="32"/>
      <c r="I10" s="32">
        <v>1.9763130000000002</v>
      </c>
      <c r="J10" s="32"/>
      <c r="K10" s="32">
        <v>1.929678</v>
      </c>
      <c r="L10" s="32">
        <v>0.9973749999999999</v>
      </c>
      <c r="M10" s="32">
        <v>15.424529999999999</v>
      </c>
      <c r="N10" s="32">
        <v>0.567631</v>
      </c>
      <c r="O10" s="32"/>
      <c r="P10" s="32">
        <v>1.3616000000000001</v>
      </c>
      <c r="Q10" s="32">
        <v>2.235225</v>
      </c>
      <c r="R10" s="32">
        <v>24.073995</v>
      </c>
      <c r="S10" s="32">
        <v>0.2</v>
      </c>
      <c r="T10" s="32"/>
      <c r="U10" s="32">
        <v>0.909116</v>
      </c>
      <c r="V10" s="32"/>
      <c r="W10" s="32">
        <v>4.690176</v>
      </c>
      <c r="X10" s="32"/>
      <c r="Y10" s="32">
        <v>1.386641</v>
      </c>
      <c r="Z10" s="32"/>
      <c r="AA10" s="50"/>
      <c r="AB10" s="32"/>
      <c r="AC10" s="32">
        <v>1.082335</v>
      </c>
      <c r="AD10" s="32"/>
      <c r="AE10" s="32">
        <v>7.376955000000001</v>
      </c>
      <c r="AF10" s="32">
        <v>17.203352000000002</v>
      </c>
      <c r="AG10" s="32">
        <v>4.7921890000000005</v>
      </c>
      <c r="AH10" s="32">
        <v>1.04</v>
      </c>
      <c r="AI10" s="32"/>
      <c r="AJ10" s="32">
        <v>19.789415</v>
      </c>
      <c r="AK10" s="32">
        <v>172.85976499999998</v>
      </c>
      <c r="AL10" s="8">
        <v>303.0349529999999</v>
      </c>
      <c r="AM10" s="8">
        <v>13.810675000000002</v>
      </c>
      <c r="AN10" s="8">
        <v>29.640864</v>
      </c>
      <c r="AO10" s="8">
        <f t="shared" si="0"/>
        <v>332.67581699999994</v>
      </c>
      <c r="AP10" s="8">
        <v>346.48649199999994</v>
      </c>
      <c r="AQ10" s="8">
        <f t="shared" si="1"/>
        <v>143.53448200000008</v>
      </c>
      <c r="AR10" s="8">
        <v>490.020974</v>
      </c>
    </row>
    <row r="11" spans="1:44" ht="15">
      <c r="A11" s="4" t="s">
        <v>9</v>
      </c>
      <c r="B11" s="32">
        <v>0.347947</v>
      </c>
      <c r="C11" s="32"/>
      <c r="D11" s="32">
        <v>1.506024</v>
      </c>
      <c r="E11" s="32">
        <v>0.01</v>
      </c>
      <c r="F11" s="32"/>
      <c r="G11" s="32"/>
      <c r="H11" s="32"/>
      <c r="I11" s="32"/>
      <c r="J11" s="32"/>
      <c r="K11" s="32"/>
      <c r="L11" s="32"/>
      <c r="M11" s="32">
        <v>0.451807</v>
      </c>
      <c r="N11" s="32"/>
      <c r="O11" s="32"/>
      <c r="P11" s="32"/>
      <c r="Q11" s="32">
        <v>0.225464</v>
      </c>
      <c r="R11" s="32"/>
      <c r="S11" s="32"/>
      <c r="T11" s="32"/>
      <c r="U11" s="32">
        <v>0.138251</v>
      </c>
      <c r="V11" s="32"/>
      <c r="W11" s="32"/>
      <c r="X11" s="32"/>
      <c r="Y11" s="32"/>
      <c r="Z11" s="32"/>
      <c r="AA11" s="50"/>
      <c r="AB11" s="32"/>
      <c r="AC11" s="32"/>
      <c r="AD11" s="32"/>
      <c r="AE11" s="32"/>
      <c r="AF11" s="32">
        <v>0.704326</v>
      </c>
      <c r="AG11" s="32"/>
      <c r="AH11" s="32"/>
      <c r="AI11" s="32"/>
      <c r="AJ11" s="32"/>
      <c r="AK11" s="32">
        <v>0.3</v>
      </c>
      <c r="AL11" s="8">
        <v>3.673819</v>
      </c>
      <c r="AM11" s="8">
        <v>0.22596500000000003</v>
      </c>
      <c r="AN11" s="8"/>
      <c r="AO11" s="8">
        <f t="shared" si="0"/>
        <v>3.673819</v>
      </c>
      <c r="AP11" s="8">
        <v>3.899784</v>
      </c>
      <c r="AQ11" s="8">
        <f t="shared" si="1"/>
        <v>4.158016999999999</v>
      </c>
      <c r="AR11" s="8">
        <v>8.057801</v>
      </c>
    </row>
    <row r="12" spans="1:44" ht="15">
      <c r="A12" s="4" t="s">
        <v>10</v>
      </c>
      <c r="B12" s="32"/>
      <c r="C12" s="32">
        <v>0.4</v>
      </c>
      <c r="D12" s="32"/>
      <c r="E12" s="32"/>
      <c r="F12" s="32"/>
      <c r="G12" s="32"/>
      <c r="H12" s="32"/>
      <c r="I12" s="32"/>
      <c r="J12" s="32"/>
      <c r="K12" s="32"/>
      <c r="L12" s="32">
        <v>2.770954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50"/>
      <c r="AB12" s="32"/>
      <c r="AC12" s="32"/>
      <c r="AD12" s="32"/>
      <c r="AE12" s="32">
        <v>1.36048</v>
      </c>
      <c r="AF12" s="32">
        <v>0.67205</v>
      </c>
      <c r="AG12" s="32">
        <v>0.230627</v>
      </c>
      <c r="AH12" s="32">
        <v>0.1</v>
      </c>
      <c r="AI12" s="32"/>
      <c r="AJ12" s="32">
        <v>1.134645</v>
      </c>
      <c r="AK12" s="32">
        <v>2.6010210000000002</v>
      </c>
      <c r="AL12" s="8">
        <v>9.169777</v>
      </c>
      <c r="AM12" s="8">
        <v>0.1</v>
      </c>
      <c r="AN12" s="8">
        <v>2.138498</v>
      </c>
      <c r="AO12" s="8">
        <f t="shared" si="0"/>
        <v>11.308275</v>
      </c>
      <c r="AP12" s="8">
        <v>11.408275</v>
      </c>
      <c r="AQ12" s="8">
        <f t="shared" si="1"/>
        <v>7.1597539999999995</v>
      </c>
      <c r="AR12" s="8">
        <v>18.568029</v>
      </c>
    </row>
    <row r="13" spans="1:44" ht="15">
      <c r="A13" s="4" t="s">
        <v>11</v>
      </c>
      <c r="B13" s="32"/>
      <c r="C13" s="32"/>
      <c r="D13" s="32"/>
      <c r="E13" s="32"/>
      <c r="F13" s="32"/>
      <c r="G13" s="32"/>
      <c r="H13" s="32"/>
      <c r="I13" s="32"/>
      <c r="J13" s="32"/>
      <c r="K13" s="32">
        <v>0.263505</v>
      </c>
      <c r="L13" s="32"/>
      <c r="M13" s="32"/>
      <c r="N13" s="32"/>
      <c r="O13" s="32"/>
      <c r="P13" s="32"/>
      <c r="Q13" s="32"/>
      <c r="R13" s="32"/>
      <c r="S13" s="32"/>
      <c r="T13" s="56"/>
      <c r="U13" s="32"/>
      <c r="V13" s="32"/>
      <c r="W13" s="32"/>
      <c r="X13" s="32"/>
      <c r="Y13" s="32"/>
      <c r="Z13" s="32"/>
      <c r="AA13" s="50"/>
      <c r="AB13" s="32"/>
      <c r="AC13" s="32"/>
      <c r="AD13" s="32"/>
      <c r="AE13" s="32">
        <v>0.279922</v>
      </c>
      <c r="AF13" s="32"/>
      <c r="AG13" s="32"/>
      <c r="AH13" s="32"/>
      <c r="AI13" s="32"/>
      <c r="AJ13" s="32"/>
      <c r="AK13" s="32">
        <v>0.35</v>
      </c>
      <c r="AL13" s="8">
        <v>0.893427</v>
      </c>
      <c r="AM13" s="8"/>
      <c r="AN13" s="8"/>
      <c r="AO13" s="8">
        <f t="shared" si="0"/>
        <v>0.893427</v>
      </c>
      <c r="AP13" s="8">
        <v>0.893427</v>
      </c>
      <c r="AQ13" s="8">
        <f t="shared" si="1"/>
        <v>1.3816540000000002</v>
      </c>
      <c r="AR13" s="8">
        <v>2.275081</v>
      </c>
    </row>
    <row r="14" spans="1:45" ht="15">
      <c r="A14" s="4" t="s">
        <v>12</v>
      </c>
      <c r="B14" s="32">
        <v>5.478880000000001</v>
      </c>
      <c r="C14" s="32">
        <v>3.7925299999999997</v>
      </c>
      <c r="D14" s="32">
        <v>8.155437</v>
      </c>
      <c r="E14" s="32"/>
      <c r="F14" s="32">
        <v>24.749831999999998</v>
      </c>
      <c r="G14" s="32"/>
      <c r="H14" s="32">
        <v>0.237169</v>
      </c>
      <c r="I14" s="32">
        <v>6.552191</v>
      </c>
      <c r="J14" s="32">
        <v>0.18789699999999998</v>
      </c>
      <c r="K14" s="32">
        <v>3.500036</v>
      </c>
      <c r="L14" s="32">
        <v>8.272547</v>
      </c>
      <c r="M14" s="32">
        <v>4.796711</v>
      </c>
      <c r="N14" s="32">
        <v>0.544218</v>
      </c>
      <c r="O14" s="32">
        <v>1</v>
      </c>
      <c r="P14" s="32">
        <v>2.7925079999999998</v>
      </c>
      <c r="Q14" s="32">
        <v>9.008081999999998</v>
      </c>
      <c r="R14" s="32">
        <v>13.958896000000001</v>
      </c>
      <c r="S14" s="32">
        <v>2</v>
      </c>
      <c r="T14" s="31">
        <v>34.00000000000001</v>
      </c>
      <c r="U14" s="32">
        <v>1.1870990000000001</v>
      </c>
      <c r="V14" s="32">
        <v>0.05</v>
      </c>
      <c r="W14" s="32">
        <v>10.945531</v>
      </c>
      <c r="X14" s="32">
        <v>0.034732</v>
      </c>
      <c r="Y14" s="32">
        <v>6.63643</v>
      </c>
      <c r="Z14" s="32">
        <v>0.29132</v>
      </c>
      <c r="AA14" s="50">
        <v>0.4</v>
      </c>
      <c r="AB14" s="32">
        <v>7.3</v>
      </c>
      <c r="AC14" s="32">
        <v>25.223453000000003</v>
      </c>
      <c r="AD14" s="32">
        <v>0.170702</v>
      </c>
      <c r="AE14" s="32">
        <v>12.895062999999999</v>
      </c>
      <c r="AF14" s="32">
        <v>19.626445</v>
      </c>
      <c r="AG14" s="32">
        <v>6.285096000000002</v>
      </c>
      <c r="AH14" s="32">
        <v>2.2383439999999997</v>
      </c>
      <c r="AI14" s="32">
        <v>0.959937</v>
      </c>
      <c r="AJ14" s="32">
        <v>20.843438999999996</v>
      </c>
      <c r="AK14" s="32">
        <v>176.85854400000002</v>
      </c>
      <c r="AL14" s="8">
        <v>347.314247</v>
      </c>
      <c r="AM14" s="8">
        <v>86.12145</v>
      </c>
      <c r="AN14" s="8">
        <v>79.93337</v>
      </c>
      <c r="AO14" s="8">
        <f t="shared" si="0"/>
        <v>427.247617</v>
      </c>
      <c r="AP14" s="8">
        <v>513.369067</v>
      </c>
      <c r="AQ14" s="8">
        <f t="shared" si="1"/>
        <v>111.55457399999977</v>
      </c>
      <c r="AR14" s="8">
        <v>624.9236409999997</v>
      </c>
      <c r="AS14" s="28">
        <f>AM14/AP14</f>
        <v>0.16775738067599621</v>
      </c>
    </row>
    <row r="15" spans="1:45" ht="15">
      <c r="A15" s="4" t="s">
        <v>13</v>
      </c>
      <c r="B15" s="32">
        <v>17.088569999999997</v>
      </c>
      <c r="C15" s="32"/>
      <c r="D15" s="32">
        <v>0</v>
      </c>
      <c r="E15" s="32"/>
      <c r="F15" s="32">
        <v>20.340162999999997</v>
      </c>
      <c r="G15" s="32"/>
      <c r="H15" s="32">
        <v>0.405252</v>
      </c>
      <c r="I15" s="32">
        <v>1.664871</v>
      </c>
      <c r="J15" s="32"/>
      <c r="K15" s="32">
        <v>4.922407</v>
      </c>
      <c r="L15" s="32">
        <v>1.80294</v>
      </c>
      <c r="M15" s="32">
        <v>22.747539</v>
      </c>
      <c r="N15" s="32">
        <v>0.562588</v>
      </c>
      <c r="O15" s="32"/>
      <c r="P15" s="32">
        <v>0.464675</v>
      </c>
      <c r="Q15" s="32">
        <v>9.129523</v>
      </c>
      <c r="R15" s="32">
        <v>31.783277</v>
      </c>
      <c r="S15" s="32">
        <v>0.7</v>
      </c>
      <c r="T15" s="32"/>
      <c r="U15" s="32"/>
      <c r="V15" s="32"/>
      <c r="W15" s="32">
        <v>2.821939</v>
      </c>
      <c r="X15" s="32">
        <v>0.652741</v>
      </c>
      <c r="Y15" s="32">
        <v>16.975514</v>
      </c>
      <c r="Z15" s="32"/>
      <c r="AA15" s="50"/>
      <c r="AB15" s="32">
        <v>1</v>
      </c>
      <c r="AC15" s="32"/>
      <c r="AD15" s="32"/>
      <c r="AE15" s="32">
        <v>12.150856000000001</v>
      </c>
      <c r="AF15" s="32">
        <v>6.934513</v>
      </c>
      <c r="AG15" s="32">
        <v>1.568266</v>
      </c>
      <c r="AH15" s="32"/>
      <c r="AI15" s="32">
        <v>30</v>
      </c>
      <c r="AJ15" s="32">
        <v>24.809837999999996</v>
      </c>
      <c r="AK15" s="32">
        <v>229.04362800000007</v>
      </c>
      <c r="AL15" s="8">
        <v>405.46384800000004</v>
      </c>
      <c r="AM15" s="8">
        <v>59.76747700000001</v>
      </c>
      <c r="AN15" s="8">
        <v>35.031833</v>
      </c>
      <c r="AO15" s="8">
        <f t="shared" si="0"/>
        <v>440.49568100000005</v>
      </c>
      <c r="AP15" s="8">
        <v>500.26315800000003</v>
      </c>
      <c r="AQ15" s="8">
        <f t="shared" si="1"/>
        <v>35.00887300000028</v>
      </c>
      <c r="AR15" s="8">
        <v>535.2720310000003</v>
      </c>
      <c r="AS15" s="28">
        <f>AM14/AR14</f>
        <v>0.13781115699541927</v>
      </c>
    </row>
    <row r="16" spans="1:44" ht="15">
      <c r="A16" s="4" t="s">
        <v>14</v>
      </c>
      <c r="B16" s="32">
        <v>4.504904000000001</v>
      </c>
      <c r="C16" s="32"/>
      <c r="D16" s="32">
        <v>1.506024</v>
      </c>
      <c r="E16" s="32">
        <v>0.07</v>
      </c>
      <c r="F16" s="32">
        <v>2.299342</v>
      </c>
      <c r="G16" s="32"/>
      <c r="H16" s="32"/>
      <c r="I16" s="32"/>
      <c r="J16" s="32"/>
      <c r="K16" s="32">
        <v>0.591715</v>
      </c>
      <c r="L16" s="32">
        <v>2.366864</v>
      </c>
      <c r="M16" s="32">
        <v>1.213381</v>
      </c>
      <c r="N16" s="32"/>
      <c r="O16" s="32"/>
      <c r="P16" s="32">
        <v>0.218023</v>
      </c>
      <c r="Q16" s="32">
        <v>0.530504</v>
      </c>
      <c r="R16" s="32">
        <v>4.5</v>
      </c>
      <c r="S16" s="32"/>
      <c r="T16" s="32"/>
      <c r="U16" s="32">
        <v>0.138251</v>
      </c>
      <c r="V16" s="32"/>
      <c r="W16" s="32"/>
      <c r="X16" s="32">
        <v>0.290908</v>
      </c>
      <c r="Y16" s="32">
        <v>0.933568</v>
      </c>
      <c r="Z16" s="32">
        <v>0.03</v>
      </c>
      <c r="AA16" s="50"/>
      <c r="AB16" s="32"/>
      <c r="AC16" s="32"/>
      <c r="AD16" s="32"/>
      <c r="AE16" s="32">
        <v>0.85774</v>
      </c>
      <c r="AF16" s="32">
        <v>1.717231</v>
      </c>
      <c r="AG16" s="32"/>
      <c r="AH16" s="32">
        <v>0.25</v>
      </c>
      <c r="AI16" s="32"/>
      <c r="AJ16" s="32"/>
      <c r="AK16" s="32">
        <v>13.127264</v>
      </c>
      <c r="AL16" s="8">
        <v>34.79571899999999</v>
      </c>
      <c r="AM16" s="8">
        <v>0.35000000000000003</v>
      </c>
      <c r="AN16" s="8">
        <v>7.564793</v>
      </c>
      <c r="AO16" s="8">
        <f t="shared" si="0"/>
        <v>42.36051199999999</v>
      </c>
      <c r="AP16" s="8">
        <v>42.710511999999994</v>
      </c>
      <c r="AQ16" s="8">
        <f t="shared" si="1"/>
        <v>14.709328000000014</v>
      </c>
      <c r="AR16" s="8">
        <v>57.41984000000001</v>
      </c>
    </row>
    <row r="17" spans="1:44" ht="15">
      <c r="A17" s="4" t="s">
        <v>15</v>
      </c>
      <c r="B17" s="32">
        <v>1.1449639999999999</v>
      </c>
      <c r="C17" s="32"/>
      <c r="D17" s="32">
        <v>2.062791</v>
      </c>
      <c r="E17" s="32"/>
      <c r="F17" s="32">
        <v>19.536849999999998</v>
      </c>
      <c r="G17" s="32"/>
      <c r="H17" s="32"/>
      <c r="I17" s="32">
        <v>9.477846999999999</v>
      </c>
      <c r="J17" s="32"/>
      <c r="K17" s="32">
        <v>1.7402699999999998</v>
      </c>
      <c r="L17" s="32">
        <v>1.031496</v>
      </c>
      <c r="M17" s="32">
        <v>5.281893999999999</v>
      </c>
      <c r="N17" s="32">
        <v>0.324816</v>
      </c>
      <c r="O17" s="32"/>
      <c r="P17" s="32">
        <v>5.345904000000001</v>
      </c>
      <c r="Q17" s="32">
        <v>4.520202</v>
      </c>
      <c r="R17" s="32">
        <v>16.474793</v>
      </c>
      <c r="S17" s="32">
        <v>0.6000000000000001</v>
      </c>
      <c r="T17" s="32"/>
      <c r="U17" s="32">
        <v>0.9279630000000001</v>
      </c>
      <c r="V17" s="32"/>
      <c r="W17" s="32">
        <v>14.492431</v>
      </c>
      <c r="X17" s="32"/>
      <c r="Y17" s="32">
        <v>10.219321</v>
      </c>
      <c r="Z17" s="32"/>
      <c r="AA17" s="50"/>
      <c r="AB17" s="32"/>
      <c r="AC17" s="32"/>
      <c r="AD17" s="32">
        <v>0.192802</v>
      </c>
      <c r="AE17" s="32">
        <v>16.221635</v>
      </c>
      <c r="AF17" s="32">
        <v>15.411696999999998</v>
      </c>
      <c r="AG17" s="32">
        <v>4.502389000000001</v>
      </c>
      <c r="AH17" s="32"/>
      <c r="AI17" s="32"/>
      <c r="AJ17" s="32">
        <v>6.579097</v>
      </c>
      <c r="AK17" s="32">
        <v>86.15063599999999</v>
      </c>
      <c r="AL17" s="8">
        <v>221.44699599999998</v>
      </c>
      <c r="AM17" s="8">
        <v>0.9178020000000001</v>
      </c>
      <c r="AN17" s="8">
        <v>18.230592</v>
      </c>
      <c r="AO17" s="8">
        <f t="shared" si="0"/>
        <v>239.677588</v>
      </c>
      <c r="AP17" s="8">
        <v>240.59538999999998</v>
      </c>
      <c r="AQ17" s="8">
        <f t="shared" si="1"/>
        <v>311.980508</v>
      </c>
      <c r="AR17" s="8">
        <v>552.5758979999999</v>
      </c>
    </row>
    <row r="18" spans="1:44" ht="15">
      <c r="A18" s="4" t="s">
        <v>16</v>
      </c>
      <c r="B18" s="32">
        <v>21.971538999999996</v>
      </c>
      <c r="C18" s="32"/>
      <c r="D18" s="32">
        <v>0.726744</v>
      </c>
      <c r="E18" s="32">
        <v>0.05</v>
      </c>
      <c r="F18" s="32">
        <v>7.145939</v>
      </c>
      <c r="G18" s="32"/>
      <c r="H18" s="32"/>
      <c r="I18" s="32">
        <v>4.938026000000001</v>
      </c>
      <c r="J18" s="32">
        <v>0.06282</v>
      </c>
      <c r="K18" s="32"/>
      <c r="L18" s="32">
        <v>1.895534</v>
      </c>
      <c r="M18" s="32">
        <v>7.090714</v>
      </c>
      <c r="N18" s="32"/>
      <c r="O18" s="32">
        <v>2.491713</v>
      </c>
      <c r="P18" s="32"/>
      <c r="Q18" s="32">
        <v>1.178987</v>
      </c>
      <c r="R18" s="32">
        <v>9.046236</v>
      </c>
      <c r="S18" s="32">
        <v>0.5</v>
      </c>
      <c r="T18" s="32"/>
      <c r="U18" s="32">
        <v>0.9435989999999999</v>
      </c>
      <c r="V18" s="32"/>
      <c r="W18" s="32">
        <v>5.123433</v>
      </c>
      <c r="X18" s="32">
        <v>0.9372739999999999</v>
      </c>
      <c r="Y18" s="32">
        <v>9.98412</v>
      </c>
      <c r="Z18" s="32"/>
      <c r="AA18" s="50"/>
      <c r="AB18" s="32">
        <v>0.5</v>
      </c>
      <c r="AC18" s="32"/>
      <c r="AD18" s="32"/>
      <c r="AE18" s="32">
        <v>2.6386000000000003</v>
      </c>
      <c r="AF18" s="32">
        <v>4.139062</v>
      </c>
      <c r="AG18" s="32">
        <v>1.7863299999999998</v>
      </c>
      <c r="AH18" s="32">
        <v>0.1</v>
      </c>
      <c r="AI18" s="32"/>
      <c r="AJ18" s="32">
        <v>7.49994</v>
      </c>
      <c r="AK18" s="32">
        <v>48.774576</v>
      </c>
      <c r="AL18" s="8">
        <v>135.82065300000002</v>
      </c>
      <c r="AM18" s="8">
        <v>3.8186459999999998</v>
      </c>
      <c r="AN18" s="8">
        <v>10.869066</v>
      </c>
      <c r="AO18" s="8">
        <f t="shared" si="0"/>
        <v>146.68971900000003</v>
      </c>
      <c r="AP18" s="8">
        <v>150.50836500000003</v>
      </c>
      <c r="AQ18" s="8">
        <f t="shared" si="1"/>
        <v>49.35825900000003</v>
      </c>
      <c r="AR18" s="8">
        <v>199.86662400000006</v>
      </c>
    </row>
    <row r="19" spans="1:44" ht="15">
      <c r="A19" s="4" t="s">
        <v>17</v>
      </c>
      <c r="B19" s="32">
        <v>4.843408</v>
      </c>
      <c r="C19" s="32"/>
      <c r="D19" s="32">
        <v>1.47929</v>
      </c>
      <c r="E19" s="32"/>
      <c r="F19" s="32">
        <v>35.34749899999999</v>
      </c>
      <c r="G19" s="32"/>
      <c r="H19" s="32"/>
      <c r="I19" s="32">
        <v>24.125605999999994</v>
      </c>
      <c r="J19" s="32">
        <v>0.066163</v>
      </c>
      <c r="K19" s="32">
        <v>2.6432260000000003</v>
      </c>
      <c r="L19" s="32">
        <v>0.819831</v>
      </c>
      <c r="M19" s="32">
        <v>12.480787999999997</v>
      </c>
      <c r="N19" s="32">
        <v>1.30431</v>
      </c>
      <c r="O19" s="32"/>
      <c r="P19" s="32">
        <v>10.345194</v>
      </c>
      <c r="Q19" s="32">
        <v>8.205948</v>
      </c>
      <c r="R19" s="32">
        <v>53.85445099999999</v>
      </c>
      <c r="S19" s="32">
        <v>0.7</v>
      </c>
      <c r="T19" s="32"/>
      <c r="U19" s="32">
        <v>2.456416</v>
      </c>
      <c r="V19" s="32"/>
      <c r="W19" s="32">
        <v>33.210878</v>
      </c>
      <c r="X19" s="32">
        <v>0.435324</v>
      </c>
      <c r="Y19" s="32">
        <v>35.79397</v>
      </c>
      <c r="Z19" s="32"/>
      <c r="AA19" s="50"/>
      <c r="AB19" s="32"/>
      <c r="AC19" s="32"/>
      <c r="AD19" s="32"/>
      <c r="AE19" s="32">
        <v>9.328339999999999</v>
      </c>
      <c r="AF19" s="32">
        <v>25.422993</v>
      </c>
      <c r="AG19" s="32">
        <v>7.218795</v>
      </c>
      <c r="AH19" s="32">
        <v>0.085</v>
      </c>
      <c r="AI19" s="32">
        <v>0.710486</v>
      </c>
      <c r="AJ19" s="32">
        <v>69.025472</v>
      </c>
      <c r="AK19" s="32">
        <v>628.284957</v>
      </c>
      <c r="AL19" s="8">
        <v>966.6266959999999</v>
      </c>
      <c r="AM19" s="8">
        <v>1.781682</v>
      </c>
      <c r="AN19" s="8">
        <v>167.37048000000004</v>
      </c>
      <c r="AO19" s="8">
        <f t="shared" si="0"/>
        <v>1133.9971759999999</v>
      </c>
      <c r="AP19" s="8">
        <v>1135.7788580000001</v>
      </c>
      <c r="AQ19" s="8">
        <f t="shared" si="1"/>
        <v>350.1194219999993</v>
      </c>
      <c r="AR19" s="8">
        <v>1485.8982799999994</v>
      </c>
    </row>
    <row r="20" spans="1:44" ht="15">
      <c r="A20" s="4" t="s">
        <v>18</v>
      </c>
      <c r="B20" s="32"/>
      <c r="C20" s="32">
        <v>0.395257</v>
      </c>
      <c r="D20" s="32"/>
      <c r="E20"/>
      <c r="F20" s="32">
        <v>6.384896</v>
      </c>
      <c r="G20" s="32"/>
      <c r="H20" s="32">
        <v>0.279174</v>
      </c>
      <c r="I20" s="32"/>
      <c r="J20" s="32"/>
      <c r="K20" s="32">
        <v>0.952381</v>
      </c>
      <c r="L20" s="32"/>
      <c r="M20" s="32">
        <v>1.174883</v>
      </c>
      <c r="N20" s="32"/>
      <c r="O20" s="32"/>
      <c r="P20" s="32">
        <v>0.429185</v>
      </c>
      <c r="Q20" s="32">
        <v>0.697127</v>
      </c>
      <c r="R20" s="32">
        <v>6.6002849999999995</v>
      </c>
      <c r="S20" s="32">
        <v>0.4</v>
      </c>
      <c r="T20" s="32"/>
      <c r="U20" s="32">
        <v>0.944885</v>
      </c>
      <c r="V20" s="32"/>
      <c r="W20" s="32">
        <v>4.015518999999999</v>
      </c>
      <c r="X20" s="32"/>
      <c r="Y20" s="32">
        <v>4.240313</v>
      </c>
      <c r="Z20" s="32"/>
      <c r="AA20" s="51"/>
      <c r="AB20" s="32"/>
      <c r="AC20" s="32">
        <v>0.040892</v>
      </c>
      <c r="AD20" s="32"/>
      <c r="AE20" s="32">
        <v>6.394477999999999</v>
      </c>
      <c r="AF20" s="32">
        <v>4.6026750000000005</v>
      </c>
      <c r="AG20" s="32">
        <v>1.1460730000000001</v>
      </c>
      <c r="AH20" s="32"/>
      <c r="AI20" s="32"/>
      <c r="AJ20" s="32">
        <v>31.540386999999996</v>
      </c>
      <c r="AK20" s="32">
        <v>24.121847000000002</v>
      </c>
      <c r="AL20" s="8">
        <v>93.64019099999997</v>
      </c>
      <c r="AM20" s="8">
        <v>0.769108</v>
      </c>
      <c r="AN20" s="8">
        <v>21.641472</v>
      </c>
      <c r="AO20" s="8">
        <f t="shared" si="0"/>
        <v>115.28166299999998</v>
      </c>
      <c r="AP20" s="8">
        <v>116.05077099999997</v>
      </c>
      <c r="AQ20" s="8">
        <f t="shared" si="1"/>
        <v>73.60670900000005</v>
      </c>
      <c r="AR20" s="8">
        <v>189.65748000000002</v>
      </c>
    </row>
    <row r="21" spans="1:44" ht="15">
      <c r="A21" s="4" t="s">
        <v>19</v>
      </c>
      <c r="B21" s="32"/>
      <c r="C21" s="32">
        <v>0.414879</v>
      </c>
      <c r="D21" s="32">
        <v>2.697791</v>
      </c>
      <c r="E21" s="32"/>
      <c r="F21" s="32">
        <v>2.527239</v>
      </c>
      <c r="G21" s="32"/>
      <c r="H21" s="32"/>
      <c r="I21" s="32">
        <v>2.024291</v>
      </c>
      <c r="J21" s="32"/>
      <c r="K21" s="32">
        <v>1.961118</v>
      </c>
      <c r="L21" s="32">
        <v>0.12</v>
      </c>
      <c r="M21" s="32">
        <v>2.4279010000000003</v>
      </c>
      <c r="N21" s="32">
        <v>0.127877</v>
      </c>
      <c r="O21" s="32"/>
      <c r="P21" s="32">
        <v>1.278772</v>
      </c>
      <c r="Q21" s="32"/>
      <c r="R21" s="32">
        <v>8.206612</v>
      </c>
      <c r="S21" s="32">
        <v>0.1</v>
      </c>
      <c r="T21" s="32"/>
      <c r="U21" s="32">
        <v>0.144653</v>
      </c>
      <c r="V21" s="32"/>
      <c r="W21" s="32"/>
      <c r="X21" s="32"/>
      <c r="Y21" s="32"/>
      <c r="Z21" s="32"/>
      <c r="AA21" s="50"/>
      <c r="AB21" s="32"/>
      <c r="AC21" s="32"/>
      <c r="AD21" s="32"/>
      <c r="AE21" s="32">
        <v>4.228729</v>
      </c>
      <c r="AF21" s="32">
        <v>10.320237</v>
      </c>
      <c r="AG21" s="32">
        <v>1.8500910000000002</v>
      </c>
      <c r="AH21" s="32"/>
      <c r="AI21" s="32"/>
      <c r="AJ21" s="32">
        <v>2.31426</v>
      </c>
      <c r="AK21" s="32">
        <v>21.542737</v>
      </c>
      <c r="AL21" s="8">
        <v>62.187186999999994</v>
      </c>
      <c r="AM21" s="8">
        <v>1.471509</v>
      </c>
      <c r="AN21" s="8">
        <v>73.02299500000001</v>
      </c>
      <c r="AO21" s="8">
        <f t="shared" si="0"/>
        <v>135.210182</v>
      </c>
      <c r="AP21" s="8">
        <v>136.681691</v>
      </c>
      <c r="AQ21" s="8">
        <f t="shared" si="1"/>
        <v>122.392898</v>
      </c>
      <c r="AR21" s="8">
        <v>259.074589</v>
      </c>
    </row>
    <row r="22" spans="1:44" ht="15">
      <c r="A22" s="4" t="s">
        <v>20</v>
      </c>
      <c r="B22" s="32">
        <v>1.023029</v>
      </c>
      <c r="C22" s="32"/>
      <c r="D22" s="32">
        <v>0</v>
      </c>
      <c r="E22" s="32"/>
      <c r="F22" s="32"/>
      <c r="G22" s="32"/>
      <c r="H22" s="32"/>
      <c r="I22" s="32"/>
      <c r="J22" s="32"/>
      <c r="K22" s="32">
        <v>0.363372</v>
      </c>
      <c r="L22" s="32">
        <v>0.726744</v>
      </c>
      <c r="M22" s="32">
        <v>1.466388</v>
      </c>
      <c r="N22" s="32">
        <v>0</v>
      </c>
      <c r="O22" s="32"/>
      <c r="P22" s="32">
        <v>0.289233</v>
      </c>
      <c r="Q22" s="32">
        <v>0.19131</v>
      </c>
      <c r="R22" s="32">
        <v>1.92</v>
      </c>
      <c r="S22" s="32">
        <v>0.3</v>
      </c>
      <c r="T22" s="32"/>
      <c r="U22" s="32"/>
      <c r="V22" s="32"/>
      <c r="W22" s="32"/>
      <c r="X22" s="32"/>
      <c r="Y22" s="32"/>
      <c r="Z22" s="32"/>
      <c r="AA22" s="50"/>
      <c r="AB22" s="32"/>
      <c r="AC22" s="32">
        <v>1</v>
      </c>
      <c r="AD22" s="32"/>
      <c r="AE22" s="32">
        <v>0.739644</v>
      </c>
      <c r="AF22" s="32">
        <v>2.8788139999999998</v>
      </c>
      <c r="AG22" s="32">
        <v>0.78093</v>
      </c>
      <c r="AH22" s="32">
        <v>0.1</v>
      </c>
      <c r="AI22" s="32"/>
      <c r="AJ22" s="32">
        <v>0.874951</v>
      </c>
      <c r="AK22" s="32">
        <v>1.7999999999999998</v>
      </c>
      <c r="AL22" s="8">
        <v>13.054415</v>
      </c>
      <c r="AM22" s="8">
        <v>1.4000000000000001</v>
      </c>
      <c r="AN22" s="8">
        <v>1.6837969999999998</v>
      </c>
      <c r="AO22" s="8">
        <f t="shared" si="0"/>
        <v>14.738212</v>
      </c>
      <c r="AP22" s="8">
        <v>16.138212</v>
      </c>
      <c r="AQ22" s="8">
        <f t="shared" si="1"/>
        <v>3.7649360000000023</v>
      </c>
      <c r="AR22" s="8">
        <v>19.903148</v>
      </c>
    </row>
    <row r="23" spans="1:44" ht="15">
      <c r="A23" s="4" t="s">
        <v>21</v>
      </c>
      <c r="B23" s="32">
        <v>12.581918</v>
      </c>
      <c r="C23" s="32"/>
      <c r="D23" s="32">
        <v>2.814034</v>
      </c>
      <c r="E23" s="32"/>
      <c r="F23" s="32">
        <v>12.868799000000001</v>
      </c>
      <c r="G23" s="32"/>
      <c r="H23" s="32"/>
      <c r="I23" s="32">
        <v>10.349753</v>
      </c>
      <c r="J23" s="32">
        <v>0.074509</v>
      </c>
      <c r="K23" s="32">
        <v>4.237154</v>
      </c>
      <c r="L23" s="32">
        <v>1.241768</v>
      </c>
      <c r="M23" s="32">
        <v>8.010544</v>
      </c>
      <c r="N23" s="32">
        <v>1.7577589999999998</v>
      </c>
      <c r="O23" s="32"/>
      <c r="P23" s="32">
        <v>2.514644</v>
      </c>
      <c r="Q23" s="32"/>
      <c r="R23" s="32">
        <v>8.84262</v>
      </c>
      <c r="S23" s="32">
        <v>0.331877</v>
      </c>
      <c r="T23" s="32"/>
      <c r="U23" s="32">
        <v>0.308989</v>
      </c>
      <c r="V23" s="32"/>
      <c r="W23" s="32">
        <v>13.190982</v>
      </c>
      <c r="X23" s="32"/>
      <c r="Y23" s="32">
        <v>8.105060000000002</v>
      </c>
      <c r="Z23" s="32"/>
      <c r="AA23" s="50"/>
      <c r="AB23" s="32">
        <v>3</v>
      </c>
      <c r="AC23" s="32"/>
      <c r="AD23" s="32"/>
      <c r="AE23" s="32">
        <v>2.742115</v>
      </c>
      <c r="AF23" s="32">
        <v>8.481459</v>
      </c>
      <c r="AG23" s="32">
        <v>3.502324</v>
      </c>
      <c r="AH23" s="32"/>
      <c r="AI23" s="32"/>
      <c r="AJ23" s="32">
        <v>45.729611</v>
      </c>
      <c r="AK23" s="32">
        <v>91.34992499999998</v>
      </c>
      <c r="AL23" s="8">
        <v>238.62945800000006</v>
      </c>
      <c r="AM23" s="8">
        <v>3.870432</v>
      </c>
      <c r="AN23" s="8">
        <v>52.912066</v>
      </c>
      <c r="AO23" s="8">
        <f t="shared" si="0"/>
        <v>291.54152400000004</v>
      </c>
      <c r="AP23" s="8">
        <v>295.41195600000003</v>
      </c>
      <c r="AQ23" s="8">
        <f t="shared" si="1"/>
        <v>172.77518199999997</v>
      </c>
      <c r="AR23" s="8">
        <v>468.187138</v>
      </c>
    </row>
    <row r="24" spans="1:44" ht="15">
      <c r="A24" s="14" t="s">
        <v>304</v>
      </c>
      <c r="B24" s="32">
        <v>67.02277000000002</v>
      </c>
      <c r="C24" s="32">
        <v>10.796781000000003</v>
      </c>
      <c r="D24" s="32">
        <v>59.88458900000002</v>
      </c>
      <c r="E24" s="32">
        <v>0.48000000000000004</v>
      </c>
      <c r="F24" s="32">
        <v>155.27618699999994</v>
      </c>
      <c r="G24" s="32">
        <v>0.02</v>
      </c>
      <c r="H24" s="32">
        <v>3.175172</v>
      </c>
      <c r="I24" s="32">
        <v>124.97543600000002</v>
      </c>
      <c r="J24" s="32">
        <v>0.400699</v>
      </c>
      <c r="K24" s="32">
        <v>61.981584</v>
      </c>
      <c r="L24" s="32">
        <v>66.894847</v>
      </c>
      <c r="M24" s="32">
        <v>264.84038000000004</v>
      </c>
      <c r="N24" s="32">
        <v>3.125319</v>
      </c>
      <c r="O24" s="32">
        <v>0.304167</v>
      </c>
      <c r="P24" s="32">
        <v>57.857194000000014</v>
      </c>
      <c r="Q24" s="32">
        <v>49.409675</v>
      </c>
      <c r="R24" s="32">
        <v>93.61713100000001</v>
      </c>
      <c r="S24" s="32">
        <v>3.63512</v>
      </c>
      <c r="T24" s="31">
        <v>0.2</v>
      </c>
      <c r="U24" s="32">
        <v>27.241437999999995</v>
      </c>
      <c r="V24" s="32">
        <v>0.189263</v>
      </c>
      <c r="W24" s="32">
        <v>121.613267</v>
      </c>
      <c r="X24" s="32">
        <v>17.555370000000003</v>
      </c>
      <c r="Y24" s="32">
        <v>269.12040200000007</v>
      </c>
      <c r="Z24" s="32">
        <v>1.452831</v>
      </c>
      <c r="AA24" s="12">
        <v>0.46081099999999997</v>
      </c>
      <c r="AB24" s="32">
        <v>6.66</v>
      </c>
      <c r="AC24" s="32">
        <v>18.486377</v>
      </c>
      <c r="AD24" s="32">
        <v>0.345384</v>
      </c>
      <c r="AE24" s="32">
        <v>17.439973</v>
      </c>
      <c r="AF24" s="32">
        <v>176.970586</v>
      </c>
      <c r="AG24" s="32">
        <v>160.91253900000004</v>
      </c>
      <c r="AH24" s="32">
        <v>0.45</v>
      </c>
      <c r="AI24" s="32">
        <v>3.597598999999999</v>
      </c>
      <c r="AJ24" s="32">
        <v>194.05487099999996</v>
      </c>
      <c r="AK24" s="32">
        <v>1081.9930440000005</v>
      </c>
      <c r="AL24" s="8"/>
      <c r="AM24" s="8"/>
      <c r="AN24" s="8"/>
      <c r="AO24" s="8"/>
      <c r="AP24" s="8"/>
      <c r="AQ24" s="8"/>
      <c r="AR24" s="8"/>
    </row>
    <row r="25" spans="1:44" s="38" customFormat="1" ht="15">
      <c r="A25" s="38" t="s">
        <v>257</v>
      </c>
      <c r="B25" s="43">
        <v>182.35827400000002</v>
      </c>
      <c r="C25" s="43">
        <v>16.939495</v>
      </c>
      <c r="D25" s="43">
        <v>129.89294900000004</v>
      </c>
      <c r="E25" s="43">
        <v>0.8449850000000001</v>
      </c>
      <c r="F25" s="43">
        <v>389.4706079999999</v>
      </c>
      <c r="G25" s="43">
        <v>0.52</v>
      </c>
      <c r="H25" s="43">
        <v>4.254553</v>
      </c>
      <c r="I25" s="43">
        <v>209.04582400000004</v>
      </c>
      <c r="J25" s="43">
        <v>1.0248300000000001</v>
      </c>
      <c r="K25" s="43">
        <v>109.459356</v>
      </c>
      <c r="L25" s="43">
        <v>100.96941999999999</v>
      </c>
      <c r="M25" s="43">
        <v>405.349957</v>
      </c>
      <c r="N25" s="43">
        <v>10.07919</v>
      </c>
      <c r="O25" s="43">
        <v>14.648077</v>
      </c>
      <c r="P25" s="43">
        <v>124.73477200000002</v>
      </c>
      <c r="Q25" s="43">
        <v>89.262642</v>
      </c>
      <c r="R25" s="43">
        <v>397.87379500000003</v>
      </c>
      <c r="S25" s="43">
        <v>13.166997</v>
      </c>
      <c r="T25" s="62">
        <v>34.20000000000001</v>
      </c>
      <c r="U25" s="43">
        <v>45.428084</v>
      </c>
      <c r="V25" s="43">
        <v>0.389263</v>
      </c>
      <c r="W25" s="43">
        <v>322.65720200000004</v>
      </c>
      <c r="X25" s="43">
        <v>20.906349000000002</v>
      </c>
      <c r="Y25" s="43">
        <v>430.4015750000001</v>
      </c>
      <c r="Z25" s="43">
        <v>2.074151</v>
      </c>
      <c r="AA25" s="52">
        <v>0.965344</v>
      </c>
      <c r="AB25" s="43">
        <v>32.46</v>
      </c>
      <c r="AC25" s="43">
        <v>51.757222999999996</v>
      </c>
      <c r="AD25" s="43">
        <v>1.0229089999999998</v>
      </c>
      <c r="AE25" s="43">
        <v>166.84812399999998</v>
      </c>
      <c r="AF25" s="43">
        <v>418.726433</v>
      </c>
      <c r="AG25" s="43">
        <v>208.02473600000005</v>
      </c>
      <c r="AH25" s="43">
        <v>4.813343999999999</v>
      </c>
      <c r="AI25" s="43">
        <v>35.268022</v>
      </c>
      <c r="AJ25" s="43">
        <v>578.274873</v>
      </c>
      <c r="AK25" s="43">
        <v>3230.3110080000006</v>
      </c>
      <c r="AL25" s="41">
        <v>7587.980010000003</v>
      </c>
      <c r="AM25" s="41">
        <v>262.36666999999994</v>
      </c>
      <c r="AN25" s="41">
        <v>1290.2395330000008</v>
      </c>
      <c r="AO25" s="37">
        <f t="shared" si="0"/>
        <v>8878.219543000003</v>
      </c>
      <c r="AP25" s="37">
        <v>9140.586213000004</v>
      </c>
      <c r="AQ25" s="37">
        <f t="shared" si="1"/>
        <v>1915.6360159999986</v>
      </c>
      <c r="AR25" s="42">
        <v>11056.222229000003</v>
      </c>
    </row>
    <row r="26" spans="1:44" ht="15">
      <c r="A26" s="5" t="s">
        <v>30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9">
        <f>SUM(AL2:AL23)</f>
        <v>4077.0707780000002</v>
      </c>
      <c r="AM26" s="9">
        <f aca="true" t="shared" si="2" ref="AM26:AR26">SUM(AM2:AM23)</f>
        <v>205.21298799999997</v>
      </c>
      <c r="AN26" s="9">
        <f t="shared" si="2"/>
        <v>637.8067450000001</v>
      </c>
      <c r="AO26" s="9">
        <f t="shared" si="2"/>
        <v>4714.877523</v>
      </c>
      <c r="AP26" s="9">
        <f t="shared" si="2"/>
        <v>4920.090511</v>
      </c>
      <c r="AQ26" s="9">
        <f t="shared" si="2"/>
        <v>2019.6166549999998</v>
      </c>
      <c r="AR26" s="9">
        <f t="shared" si="2"/>
        <v>6939.707166</v>
      </c>
    </row>
    <row r="27" spans="1:44" ht="15">
      <c r="A27" s="5" t="s">
        <v>31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9">
        <f>AL25-AL26</f>
        <v>3510.9092320000027</v>
      </c>
      <c r="AM27" s="9">
        <f aca="true" t="shared" si="3" ref="AM27:AR27">AM25-AM26</f>
        <v>57.153681999999975</v>
      </c>
      <c r="AN27" s="9">
        <f t="shared" si="3"/>
        <v>652.4327880000008</v>
      </c>
      <c r="AO27" s="9">
        <f t="shared" si="3"/>
        <v>4163.342020000003</v>
      </c>
      <c r="AP27" s="9">
        <f t="shared" si="3"/>
        <v>4220.495702000004</v>
      </c>
      <c r="AQ27" s="9">
        <f t="shared" si="3"/>
        <v>-103.98063900000125</v>
      </c>
      <c r="AR27" s="9">
        <f t="shared" si="3"/>
        <v>4116.515063000003</v>
      </c>
    </row>
    <row r="29" spans="1:44" ht="15">
      <c r="A29" s="5" t="s">
        <v>33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 t="s">
        <v>32</v>
      </c>
      <c r="AM29" s="5" t="s">
        <v>254</v>
      </c>
      <c r="AN29" s="5" t="s">
        <v>24</v>
      </c>
      <c r="AO29" s="5" t="s">
        <v>26</v>
      </c>
      <c r="AP29" s="5" t="s">
        <v>255</v>
      </c>
      <c r="AQ29" s="5" t="s">
        <v>252</v>
      </c>
      <c r="AR29" s="5" t="s">
        <v>253</v>
      </c>
    </row>
    <row r="30" spans="1:44" ht="15">
      <c r="A30" s="4" t="s">
        <v>0</v>
      </c>
      <c r="AL30" s="15">
        <f>AL2/$AR2</f>
        <v>0.4657170376647081</v>
      </c>
      <c r="AM30" s="15">
        <f aca="true" t="shared" si="4" ref="AM30:AR30">AM2/$AR2</f>
        <v>0.03941543641863184</v>
      </c>
      <c r="AN30" s="15">
        <f t="shared" si="4"/>
        <v>0.041557168904414195</v>
      </c>
      <c r="AO30" s="15">
        <f t="shared" si="4"/>
        <v>0.5072742065691223</v>
      </c>
      <c r="AP30" s="15">
        <f t="shared" si="4"/>
        <v>0.5466896429877541</v>
      </c>
      <c r="AQ30" s="15">
        <f t="shared" si="4"/>
        <v>0.45331035701224587</v>
      </c>
      <c r="AR30" s="15">
        <f t="shared" si="4"/>
        <v>1</v>
      </c>
    </row>
    <row r="31" spans="1:44" ht="15">
      <c r="A31" s="4" t="s">
        <v>1</v>
      </c>
      <c r="AL31" s="15">
        <f aca="true" t="shared" si="5" ref="AL31:AR31">AL3/$AR3</f>
        <v>0.2350909652574818</v>
      </c>
      <c r="AM31" s="15">
        <f t="shared" si="5"/>
        <v>0</v>
      </c>
      <c r="AN31" s="15">
        <f t="shared" si="5"/>
        <v>0.18998484649012443</v>
      </c>
      <c r="AO31" s="15">
        <f t="shared" si="5"/>
        <v>0.4250758117476062</v>
      </c>
      <c r="AP31" s="15">
        <f t="shared" si="5"/>
        <v>0.4250758117476062</v>
      </c>
      <c r="AQ31" s="15">
        <f t="shared" si="5"/>
        <v>0.5749241882523938</v>
      </c>
      <c r="AR31" s="15">
        <f t="shared" si="5"/>
        <v>1</v>
      </c>
    </row>
    <row r="32" spans="1:44" ht="15">
      <c r="A32" s="4" t="s">
        <v>2</v>
      </c>
      <c r="AL32" s="15">
        <f aca="true" t="shared" si="6" ref="AL32:AR32">AL4/$AR4</f>
        <v>0.4252133919604841</v>
      </c>
      <c r="AM32" s="15">
        <f t="shared" si="6"/>
        <v>0.0003565041239826656</v>
      </c>
      <c r="AN32" s="15">
        <f t="shared" si="6"/>
        <v>0.1365552398291655</v>
      </c>
      <c r="AO32" s="15">
        <f t="shared" si="6"/>
        <v>0.5617686317896496</v>
      </c>
      <c r="AP32" s="15">
        <f t="shared" si="6"/>
        <v>0.5621251359136322</v>
      </c>
      <c r="AQ32" s="15">
        <f t="shared" si="6"/>
        <v>0.43787486408636783</v>
      </c>
      <c r="AR32" s="15">
        <f t="shared" si="6"/>
        <v>1</v>
      </c>
    </row>
    <row r="33" spans="1:44" ht="15">
      <c r="A33" s="4" t="s">
        <v>3</v>
      </c>
      <c r="AL33" s="15">
        <f aca="true" t="shared" si="7" ref="AL33:AR33">AL5/$AR5</f>
        <v>0.716806187415764</v>
      </c>
      <c r="AM33" s="15">
        <f t="shared" si="7"/>
        <v>0.0001372058126265614</v>
      </c>
      <c r="AN33" s="15">
        <f t="shared" si="7"/>
        <v>0.07573289143402379</v>
      </c>
      <c r="AO33" s="15">
        <f t="shared" si="7"/>
        <v>0.7925390788497877</v>
      </c>
      <c r="AP33" s="15">
        <f t="shared" si="7"/>
        <v>0.7926762846624142</v>
      </c>
      <c r="AQ33" s="15">
        <f t="shared" si="7"/>
        <v>0.2073237153375857</v>
      </c>
      <c r="AR33" s="15">
        <f t="shared" si="7"/>
        <v>1</v>
      </c>
    </row>
    <row r="34" spans="1:44" ht="15">
      <c r="A34" s="4" t="s">
        <v>4</v>
      </c>
      <c r="AL34" s="15">
        <f aca="true" t="shared" si="8" ref="AL34:AR34">AL6/$AR6</f>
        <v>0.26781290531564295</v>
      </c>
      <c r="AM34" s="15">
        <f t="shared" si="8"/>
        <v>0.01563595823047669</v>
      </c>
      <c r="AN34" s="15">
        <f t="shared" si="8"/>
        <v>0.07899164280217703</v>
      </c>
      <c r="AO34" s="15">
        <f t="shared" si="8"/>
        <v>0.3468045481178199</v>
      </c>
      <c r="AP34" s="15">
        <f t="shared" si="8"/>
        <v>0.36244050634829666</v>
      </c>
      <c r="AQ34" s="15">
        <f t="shared" si="8"/>
        <v>0.6375594936517034</v>
      </c>
      <c r="AR34" s="15">
        <f t="shared" si="8"/>
        <v>1</v>
      </c>
    </row>
    <row r="35" spans="1:44" ht="15">
      <c r="A35" s="4" t="s">
        <v>5</v>
      </c>
      <c r="AL35" s="15">
        <f aca="true" t="shared" si="9" ref="AL35:AR35">AL7/$AR7</f>
        <v>0.6228652297406642</v>
      </c>
      <c r="AM35" s="15">
        <f t="shared" si="9"/>
        <v>0.007867807570564265</v>
      </c>
      <c r="AN35" s="15">
        <f t="shared" si="9"/>
        <v>0.09405159558825325</v>
      </c>
      <c r="AO35" s="15">
        <f t="shared" si="9"/>
        <v>0.7169168253289174</v>
      </c>
      <c r="AP35" s="15">
        <f t="shared" si="9"/>
        <v>0.7247846328994817</v>
      </c>
      <c r="AQ35" s="15">
        <f t="shared" si="9"/>
        <v>0.27521536710051825</v>
      </c>
      <c r="AR35" s="15">
        <f t="shared" si="9"/>
        <v>1</v>
      </c>
    </row>
    <row r="36" spans="1:44" ht="15">
      <c r="A36" s="4" t="s">
        <v>6</v>
      </c>
      <c r="AL36" s="15">
        <f aca="true" t="shared" si="10" ref="AL36:AR36">AL8/$AR8</f>
        <v>0.3989581099906211</v>
      </c>
      <c r="AM36" s="15">
        <f t="shared" si="10"/>
        <v>0.01572522348245739</v>
      </c>
      <c r="AN36" s="15">
        <f t="shared" si="10"/>
        <v>0.0895966116190515</v>
      </c>
      <c r="AO36" s="15">
        <f t="shared" si="10"/>
        <v>0.4885547216096726</v>
      </c>
      <c r="AP36" s="15">
        <f t="shared" si="10"/>
        <v>0.5042799450921299</v>
      </c>
      <c r="AQ36" s="15">
        <f t="shared" si="10"/>
        <v>0.4957200549078701</v>
      </c>
      <c r="AR36" s="15">
        <f t="shared" si="10"/>
        <v>1</v>
      </c>
    </row>
    <row r="37" spans="1:44" ht="15">
      <c r="A37" s="4" t="s">
        <v>7</v>
      </c>
      <c r="AL37" s="15">
        <f aca="true" t="shared" si="11" ref="AL37:AR37">AL9/$AR9</f>
        <v>0.7400385654077669</v>
      </c>
      <c r="AM37" s="15">
        <f t="shared" si="11"/>
        <v>0.011922229418559378</v>
      </c>
      <c r="AN37" s="15">
        <f t="shared" si="11"/>
        <v>0.04026360058782217</v>
      </c>
      <c r="AO37" s="15">
        <f t="shared" si="11"/>
        <v>0.7803021659955891</v>
      </c>
      <c r="AP37" s="15">
        <f t="shared" si="11"/>
        <v>0.7922243954141485</v>
      </c>
      <c r="AQ37" s="15">
        <f t="shared" si="11"/>
        <v>0.20777560458585156</v>
      </c>
      <c r="AR37" s="15">
        <f t="shared" si="11"/>
        <v>1</v>
      </c>
    </row>
    <row r="38" spans="1:44" ht="15">
      <c r="A38" s="4" t="s">
        <v>8</v>
      </c>
      <c r="AL38" s="15">
        <f aca="true" t="shared" si="12" ref="AL38:AR38">AL10/$AR10</f>
        <v>0.6184122090251588</v>
      </c>
      <c r="AM38" s="15">
        <f t="shared" si="12"/>
        <v>0.02818384463682161</v>
      </c>
      <c r="AN38" s="15">
        <f t="shared" si="12"/>
        <v>0.06048897000886333</v>
      </c>
      <c r="AO38" s="15">
        <f t="shared" si="12"/>
        <v>0.6789011790340221</v>
      </c>
      <c r="AP38" s="15">
        <f t="shared" si="12"/>
        <v>0.7070850236708438</v>
      </c>
      <c r="AQ38" s="15">
        <f t="shared" si="12"/>
        <v>0.2929149763291562</v>
      </c>
      <c r="AR38" s="15">
        <f t="shared" si="12"/>
        <v>1</v>
      </c>
    </row>
    <row r="39" spans="1:44" ht="15">
      <c r="A39" s="4" t="s">
        <v>9</v>
      </c>
      <c r="AL39" s="15">
        <f aca="true" t="shared" si="13" ref="AL39:AR39">AL11/$AR11</f>
        <v>0.45593320063377096</v>
      </c>
      <c r="AM39" s="15">
        <f t="shared" si="13"/>
        <v>0.02804301074201262</v>
      </c>
      <c r="AN39" s="15">
        <f t="shared" si="13"/>
        <v>0</v>
      </c>
      <c r="AO39" s="15">
        <f t="shared" si="13"/>
        <v>0.45593320063377096</v>
      </c>
      <c r="AP39" s="15">
        <f t="shared" si="13"/>
        <v>0.48397621137578356</v>
      </c>
      <c r="AQ39" s="15">
        <f t="shared" si="13"/>
        <v>0.5160237886242164</v>
      </c>
      <c r="AR39" s="15">
        <f t="shared" si="13"/>
        <v>1</v>
      </c>
    </row>
    <row r="40" spans="1:44" ht="15">
      <c r="A40" s="4" t="s">
        <v>10</v>
      </c>
      <c r="AL40" s="15">
        <f aca="true" t="shared" si="14" ref="AL40:AR40">AL12/$AR12</f>
        <v>0.49384762378387065</v>
      </c>
      <c r="AM40" s="15">
        <f t="shared" si="14"/>
        <v>0.0053856012396361515</v>
      </c>
      <c r="AN40" s="15">
        <f t="shared" si="14"/>
        <v>0.11517097479759429</v>
      </c>
      <c r="AO40" s="15">
        <f t="shared" si="14"/>
        <v>0.609018598581465</v>
      </c>
      <c r="AP40" s="15">
        <f t="shared" si="14"/>
        <v>0.6144041998211011</v>
      </c>
      <c r="AQ40" s="15">
        <f t="shared" si="14"/>
        <v>0.3855958001788989</v>
      </c>
      <c r="AR40" s="15">
        <f t="shared" si="14"/>
        <v>1</v>
      </c>
    </row>
    <row r="41" spans="1:44" ht="15">
      <c r="A41" s="4" t="s">
        <v>11</v>
      </c>
      <c r="AL41" s="15">
        <f aca="true" t="shared" si="15" ref="AL41:AR41">AL13/$AR13</f>
        <v>0.3927011829468928</v>
      </c>
      <c r="AM41" s="15">
        <f t="shared" si="15"/>
        <v>0</v>
      </c>
      <c r="AN41" s="15">
        <f t="shared" si="15"/>
        <v>0</v>
      </c>
      <c r="AO41" s="15">
        <f t="shared" si="15"/>
        <v>0.3927011829468928</v>
      </c>
      <c r="AP41" s="15">
        <f t="shared" si="15"/>
        <v>0.3927011829468928</v>
      </c>
      <c r="AQ41" s="15">
        <f t="shared" si="15"/>
        <v>0.6072988170531072</v>
      </c>
      <c r="AR41" s="15">
        <f t="shared" si="15"/>
        <v>1</v>
      </c>
    </row>
    <row r="42" spans="1:44" ht="15">
      <c r="A42" s="4" t="s">
        <v>12</v>
      </c>
      <c r="AL42" s="15">
        <f aca="true" t="shared" si="16" ref="AL42:AR42">AL14/$AR14</f>
        <v>0.5557706961513401</v>
      </c>
      <c r="AM42" s="15">
        <f t="shared" si="16"/>
        <v>0.13781115699541927</v>
      </c>
      <c r="AN42" s="15">
        <f t="shared" si="16"/>
        <v>0.12790901920767633</v>
      </c>
      <c r="AO42" s="15">
        <f t="shared" si="16"/>
        <v>0.6836797153590164</v>
      </c>
      <c r="AP42" s="15">
        <f t="shared" si="16"/>
        <v>0.8214908723544356</v>
      </c>
      <c r="AQ42" s="15">
        <f t="shared" si="16"/>
        <v>0.17850912764556434</v>
      </c>
      <c r="AR42" s="15">
        <f t="shared" si="16"/>
        <v>1</v>
      </c>
    </row>
    <row r="43" spans="1:44" ht="15">
      <c r="A43" s="4" t="s">
        <v>13</v>
      </c>
      <c r="AL43" s="15">
        <f aca="true" t="shared" si="17" ref="AL43:AR43">AL15/$AR15</f>
        <v>0.7574911904933808</v>
      </c>
      <c r="AM43" s="15">
        <f t="shared" si="17"/>
        <v>0.11165813556210258</v>
      </c>
      <c r="AN43" s="15">
        <f t="shared" si="17"/>
        <v>0.06544678401102556</v>
      </c>
      <c r="AO43" s="15">
        <f t="shared" si="17"/>
        <v>0.8229379745044063</v>
      </c>
      <c r="AP43" s="15">
        <f t="shared" si="17"/>
        <v>0.9345961100665089</v>
      </c>
      <c r="AQ43" s="15">
        <f t="shared" si="17"/>
        <v>0.06540388993349114</v>
      </c>
      <c r="AR43" s="15">
        <f t="shared" si="17"/>
        <v>1</v>
      </c>
    </row>
    <row r="44" spans="1:44" ht="15">
      <c r="A44" s="4" t="s">
        <v>14</v>
      </c>
      <c r="AL44" s="15">
        <f aca="true" t="shared" si="18" ref="AL44:AR44">AL16/$AR16</f>
        <v>0.6059877387328141</v>
      </c>
      <c r="AM44" s="15">
        <f t="shared" si="18"/>
        <v>0.00609545411481467</v>
      </c>
      <c r="AN44" s="15">
        <f t="shared" si="18"/>
        <v>0.13174528177020345</v>
      </c>
      <c r="AO44" s="15">
        <f t="shared" si="18"/>
        <v>0.7377330205030176</v>
      </c>
      <c r="AP44" s="15">
        <f t="shared" si="18"/>
        <v>0.7438284746178322</v>
      </c>
      <c r="AQ44" s="15">
        <f t="shared" si="18"/>
        <v>0.25617152538216775</v>
      </c>
      <c r="AR44" s="15">
        <f t="shared" si="18"/>
        <v>1</v>
      </c>
    </row>
    <row r="45" spans="1:44" ht="15">
      <c r="A45" s="4" t="s">
        <v>15</v>
      </c>
      <c r="AL45" s="15">
        <f aca="true" t="shared" si="19" ref="AL45:AR45">AL17/$AR17</f>
        <v>0.4007539901785583</v>
      </c>
      <c r="AM45" s="15">
        <f t="shared" si="19"/>
        <v>0.0016609519223004551</v>
      </c>
      <c r="AN45" s="15">
        <f t="shared" si="19"/>
        <v>0.032992014429120115</v>
      </c>
      <c r="AO45" s="15">
        <f t="shared" si="19"/>
        <v>0.43374600460767837</v>
      </c>
      <c r="AP45" s="15">
        <f t="shared" si="19"/>
        <v>0.4354069565299788</v>
      </c>
      <c r="AQ45" s="15">
        <f t="shared" si="19"/>
        <v>0.5645930434700213</v>
      </c>
      <c r="AR45" s="15">
        <f t="shared" si="19"/>
        <v>1</v>
      </c>
    </row>
    <row r="46" spans="1:44" ht="15">
      <c r="A46" s="4" t="s">
        <v>16</v>
      </c>
      <c r="AL46" s="15">
        <f aca="true" t="shared" si="20" ref="AL46:AR46">AL18/$AR18</f>
        <v>0.6795564476037779</v>
      </c>
      <c r="AM46" s="15">
        <f t="shared" si="20"/>
        <v>0.01910597139020069</v>
      </c>
      <c r="AN46" s="15">
        <f t="shared" si="20"/>
        <v>0.054381595998739624</v>
      </c>
      <c r="AO46" s="15">
        <f t="shared" si="20"/>
        <v>0.7339380436025176</v>
      </c>
      <c r="AP46" s="15">
        <f t="shared" si="20"/>
        <v>0.7530440149927182</v>
      </c>
      <c r="AQ46" s="15">
        <f t="shared" si="20"/>
        <v>0.24695598500728175</v>
      </c>
      <c r="AR46" s="15">
        <f t="shared" si="20"/>
        <v>1</v>
      </c>
    </row>
    <row r="47" spans="1:44" ht="15">
      <c r="A47" s="4" t="s">
        <v>17</v>
      </c>
      <c r="AL47" s="15">
        <f aca="true" t="shared" si="21" ref="AL47:AR47">AL19/$AR19</f>
        <v>0.6505335587305481</v>
      </c>
      <c r="AM47" s="15">
        <f t="shared" si="21"/>
        <v>0.0011990605440367027</v>
      </c>
      <c r="AN47" s="15">
        <f t="shared" si="21"/>
        <v>0.11263925818663718</v>
      </c>
      <c r="AO47" s="15">
        <f t="shared" si="21"/>
        <v>0.7631728169171851</v>
      </c>
      <c r="AP47" s="15">
        <f t="shared" si="21"/>
        <v>0.764371877461222</v>
      </c>
      <c r="AQ47" s="15">
        <f t="shared" si="21"/>
        <v>0.235628122538778</v>
      </c>
      <c r="AR47" s="15">
        <f t="shared" si="21"/>
        <v>1</v>
      </c>
    </row>
    <row r="48" spans="1:44" ht="15">
      <c r="A48" s="4" t="s">
        <v>18</v>
      </c>
      <c r="AL48" s="15">
        <f aca="true" t="shared" si="22" ref="AL48:AR48">AL20/$AR20</f>
        <v>0.49373318152281664</v>
      </c>
      <c r="AM48" s="15">
        <f t="shared" si="22"/>
        <v>0.004055247385971805</v>
      </c>
      <c r="AN48" s="15">
        <f t="shared" si="22"/>
        <v>0.11410819125088026</v>
      </c>
      <c r="AO48" s="15">
        <f t="shared" si="22"/>
        <v>0.6078413727736969</v>
      </c>
      <c r="AP48" s="15">
        <f t="shared" si="22"/>
        <v>0.6118966201596686</v>
      </c>
      <c r="AQ48" s="15">
        <f t="shared" si="22"/>
        <v>0.38810337984033133</v>
      </c>
      <c r="AR48" s="15">
        <f t="shared" si="22"/>
        <v>1</v>
      </c>
    </row>
    <row r="49" spans="1:44" ht="15">
      <c r="A49" s="4" t="s">
        <v>19</v>
      </c>
      <c r="AL49" s="15">
        <f aca="true" t="shared" si="23" ref="AL49:AR49">AL21/$AR21</f>
        <v>0.24003584156993488</v>
      </c>
      <c r="AM49" s="15">
        <f t="shared" si="23"/>
        <v>0.005679866194827776</v>
      </c>
      <c r="AN49" s="15">
        <f t="shared" si="23"/>
        <v>0.2818608929646898</v>
      </c>
      <c r="AO49" s="15">
        <f t="shared" si="23"/>
        <v>0.5218967345346247</v>
      </c>
      <c r="AP49" s="15">
        <f t="shared" si="23"/>
        <v>0.5275766007294524</v>
      </c>
      <c r="AQ49" s="15">
        <f t="shared" si="23"/>
        <v>0.47242339927054755</v>
      </c>
      <c r="AR49" s="15">
        <f t="shared" si="23"/>
        <v>1</v>
      </c>
    </row>
    <row r="50" spans="1:44" ht="15">
      <c r="A50" s="4" t="s">
        <v>20</v>
      </c>
      <c r="AL50" s="15">
        <f aca="true" t="shared" si="24" ref="AL50:AR50">AL22/$AR22</f>
        <v>0.6558969967966876</v>
      </c>
      <c r="AM50" s="15">
        <f t="shared" si="24"/>
        <v>0.07034063154230677</v>
      </c>
      <c r="AN50" s="15">
        <f t="shared" si="24"/>
        <v>0.08459953169217249</v>
      </c>
      <c r="AO50" s="15">
        <f t="shared" si="24"/>
        <v>0.7404965284888602</v>
      </c>
      <c r="AP50" s="15">
        <f t="shared" si="24"/>
        <v>0.8108371600311668</v>
      </c>
      <c r="AQ50" s="15">
        <f t="shared" si="24"/>
        <v>0.18916283996883318</v>
      </c>
      <c r="AR50" s="15">
        <f t="shared" si="24"/>
        <v>1</v>
      </c>
    </row>
    <row r="51" spans="1:44" ht="15">
      <c r="A51" s="4" t="s">
        <v>21</v>
      </c>
      <c r="AL51" s="15">
        <f aca="true" t="shared" si="25" ref="AL51:AR51">AL23/$AR23</f>
        <v>0.5096881965176926</v>
      </c>
      <c r="AM51" s="15">
        <f t="shared" si="25"/>
        <v>0.00826684820205377</v>
      </c>
      <c r="AN51" s="15">
        <f t="shared" si="25"/>
        <v>0.11301477914585514</v>
      </c>
      <c r="AO51" s="15">
        <f t="shared" si="25"/>
        <v>0.6227029756635477</v>
      </c>
      <c r="AP51" s="15">
        <f t="shared" si="25"/>
        <v>0.6309698238656014</v>
      </c>
      <c r="AQ51" s="15">
        <f t="shared" si="25"/>
        <v>0.3690301761343986</v>
      </c>
      <c r="AR51" s="15">
        <f t="shared" si="25"/>
        <v>1</v>
      </c>
    </row>
    <row r="52" spans="1:44" ht="15">
      <c r="A52" s="5" t="s">
        <v>257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15">
        <f aca="true" t="shared" si="26" ref="AL52:AR52">AL25/$AR25</f>
        <v>0.6863085647914215</v>
      </c>
      <c r="AM52" s="15">
        <f t="shared" si="26"/>
        <v>0.023730227609917543</v>
      </c>
      <c r="AN52" s="15">
        <f t="shared" si="26"/>
        <v>0.11669804624727578</v>
      </c>
      <c r="AO52" s="15">
        <f t="shared" si="26"/>
        <v>0.8030066110386972</v>
      </c>
      <c r="AP52" s="15">
        <f t="shared" si="26"/>
        <v>0.8267368386486148</v>
      </c>
      <c r="AQ52" s="15">
        <f t="shared" si="26"/>
        <v>0.17326316135138514</v>
      </c>
      <c r="AR52" s="15">
        <f t="shared" si="26"/>
        <v>1</v>
      </c>
    </row>
    <row r="53" spans="1:44" ht="15">
      <c r="A53" s="5" t="s">
        <v>30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15">
        <f aca="true" t="shared" si="27" ref="AL53:AR53">AL26/$AR26</f>
        <v>0.5874989650824123</v>
      </c>
      <c r="AM53" s="15">
        <f t="shared" si="27"/>
        <v>0.029570842557364467</v>
      </c>
      <c r="AN53" s="15">
        <f t="shared" si="27"/>
        <v>0.09190686721261576</v>
      </c>
      <c r="AO53" s="15">
        <f t="shared" si="27"/>
        <v>0.679405832295028</v>
      </c>
      <c r="AP53" s="15">
        <f t="shared" si="27"/>
        <v>0.7089766748523925</v>
      </c>
      <c r="AQ53" s="15">
        <f t="shared" si="27"/>
        <v>0.2910233251476075</v>
      </c>
      <c r="AR53" s="15">
        <f t="shared" si="27"/>
        <v>1</v>
      </c>
    </row>
    <row r="54" spans="1:44" ht="15">
      <c r="A54" s="5" t="s">
        <v>31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15">
        <f aca="true" t="shared" si="28" ref="AL54:AR54">AL27/$AR27</f>
        <v>0.8528838540047389</v>
      </c>
      <c r="AM54" s="15">
        <f t="shared" si="28"/>
        <v>0.01388399680926904</v>
      </c>
      <c r="AN54" s="15">
        <f t="shared" si="28"/>
        <v>0.15849153422616793</v>
      </c>
      <c r="AO54" s="15">
        <f t="shared" si="28"/>
        <v>1.0113753882309067</v>
      </c>
      <c r="AP54" s="15">
        <f t="shared" si="28"/>
        <v>1.0252593850401759</v>
      </c>
      <c r="AQ54" s="15">
        <f t="shared" si="28"/>
        <v>-0.025259385040175955</v>
      </c>
      <c r="AR54" s="15">
        <f t="shared" si="28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zoomScale="53" zoomScaleNormal="53" zoomScalePageLayoutView="0" workbookViewId="0" topLeftCell="A1">
      <pane xSplit="1" ySplit="1" topLeftCell="P5" activePane="bottomRight" state="frozen"/>
      <selection pane="topLeft" activeCell="A1" sqref="A1:AQ72"/>
      <selection pane="topRight" activeCell="A1" sqref="A1:AQ72"/>
      <selection pane="bottomLeft" activeCell="A1" sqref="A1:AQ72"/>
      <selection pane="bottomRight" activeCell="T23" sqref="T23"/>
    </sheetView>
  </sheetViews>
  <sheetFormatPr defaultColWidth="9.140625" defaultRowHeight="15"/>
  <cols>
    <col min="1" max="1" width="45.00390625" style="0" customWidth="1"/>
    <col min="2" max="37" width="39.7109375" style="0" customWidth="1"/>
    <col min="38" max="38" width="14.7109375" style="0" customWidth="1"/>
    <col min="39" max="40" width="9.28125" style="0" bestFit="1" customWidth="1"/>
    <col min="41" max="41" width="13.8515625" style="0" customWidth="1"/>
    <col min="42" max="42" width="21.00390625" style="0" customWidth="1"/>
    <col min="43" max="43" width="16.8515625" style="0" customWidth="1"/>
    <col min="44" max="44" width="24.00390625" style="0" customWidth="1"/>
  </cols>
  <sheetData>
    <row r="1" spans="1:44" ht="15">
      <c r="A1" s="9" t="s">
        <v>112</v>
      </c>
      <c r="B1" s="9" t="s">
        <v>269</v>
      </c>
      <c r="C1" s="9" t="s">
        <v>270</v>
      </c>
      <c r="D1" s="9" t="s">
        <v>271</v>
      </c>
      <c r="E1" s="9" t="s">
        <v>272</v>
      </c>
      <c r="F1" s="9" t="s">
        <v>273</v>
      </c>
      <c r="G1" s="9" t="s">
        <v>274</v>
      </c>
      <c r="H1" s="9" t="s">
        <v>275</v>
      </c>
      <c r="I1" s="9" t="s">
        <v>276</v>
      </c>
      <c r="J1" s="9" t="s">
        <v>277</v>
      </c>
      <c r="K1" s="9" t="s">
        <v>278</v>
      </c>
      <c r="L1" s="9" t="s">
        <v>279</v>
      </c>
      <c r="M1" s="9" t="s">
        <v>280</v>
      </c>
      <c r="N1" s="9" t="s">
        <v>281</v>
      </c>
      <c r="O1" s="9" t="s">
        <v>282</v>
      </c>
      <c r="P1" s="9" t="s">
        <v>283</v>
      </c>
      <c r="Q1" s="9" t="s">
        <v>284</v>
      </c>
      <c r="R1" s="9" t="s">
        <v>285</v>
      </c>
      <c r="S1" s="9" t="s">
        <v>286</v>
      </c>
      <c r="T1" s="9" t="s">
        <v>306</v>
      </c>
      <c r="U1" s="9" t="s">
        <v>287</v>
      </c>
      <c r="V1" s="9" t="s">
        <v>288</v>
      </c>
      <c r="W1" s="9" t="s">
        <v>289</v>
      </c>
      <c r="X1" s="9" t="s">
        <v>290</v>
      </c>
      <c r="Y1" s="9" t="s">
        <v>291</v>
      </c>
      <c r="Z1" s="9" t="s">
        <v>292</v>
      </c>
      <c r="AA1" s="9" t="s">
        <v>293</v>
      </c>
      <c r="AB1" s="9" t="s">
        <v>294</v>
      </c>
      <c r="AC1" s="9" t="s">
        <v>295</v>
      </c>
      <c r="AD1" s="9" t="s">
        <v>296</v>
      </c>
      <c r="AE1" s="9" t="s">
        <v>297</v>
      </c>
      <c r="AF1" s="9" t="s">
        <v>298</v>
      </c>
      <c r="AG1" s="9" t="s">
        <v>299</v>
      </c>
      <c r="AH1" s="9" t="s">
        <v>300</v>
      </c>
      <c r="AI1" s="9" t="s">
        <v>301</v>
      </c>
      <c r="AJ1" s="9" t="s">
        <v>305</v>
      </c>
      <c r="AK1" s="9" t="s">
        <v>302</v>
      </c>
      <c r="AL1" s="5" t="s">
        <v>32</v>
      </c>
      <c r="AM1" s="5" t="s">
        <v>254</v>
      </c>
      <c r="AN1" s="5" t="s">
        <v>24</v>
      </c>
      <c r="AO1" s="5" t="s">
        <v>26</v>
      </c>
      <c r="AP1" s="5" t="s">
        <v>255</v>
      </c>
      <c r="AQ1" s="5" t="s">
        <v>252</v>
      </c>
      <c r="AR1" s="5" t="s">
        <v>253</v>
      </c>
    </row>
    <row r="2" spans="1:44" ht="15">
      <c r="A2" s="4" t="s">
        <v>238</v>
      </c>
      <c r="B2" s="44">
        <v>0.5780320000000001</v>
      </c>
      <c r="C2" s="30"/>
      <c r="D2" s="30"/>
      <c r="E2" s="30"/>
      <c r="F2" s="30">
        <v>3.194648</v>
      </c>
      <c r="G2" s="30"/>
      <c r="H2" s="30"/>
      <c r="I2" s="30">
        <v>2.2554060000000002</v>
      </c>
      <c r="J2" s="4"/>
      <c r="K2" s="30">
        <v>0.460607</v>
      </c>
      <c r="L2" s="30">
        <v>2.696197</v>
      </c>
      <c r="M2" s="30">
        <v>3.5375389999999998</v>
      </c>
      <c r="N2" s="30"/>
      <c r="O2" s="30"/>
      <c r="P2" s="30">
        <v>0.237812</v>
      </c>
      <c r="Q2" s="30">
        <v>2.4345570000000003</v>
      </c>
      <c r="R2" s="30">
        <v>0.50349</v>
      </c>
      <c r="S2" s="30"/>
      <c r="T2" s="30"/>
      <c r="U2" s="30"/>
      <c r="W2" s="30">
        <v>3.5102030000000006</v>
      </c>
      <c r="X2" s="30"/>
      <c r="Y2" s="30">
        <v>4.434206</v>
      </c>
      <c r="Z2" s="30"/>
      <c r="AA2" s="30">
        <v>1.5</v>
      </c>
      <c r="AB2" s="30"/>
      <c r="AC2" s="30"/>
      <c r="AD2" s="30">
        <v>0.4734</v>
      </c>
      <c r="AE2" s="30">
        <v>0.629331</v>
      </c>
      <c r="AF2" s="30">
        <v>6.864383</v>
      </c>
      <c r="AG2" s="30">
        <v>0.60606</v>
      </c>
      <c r="AH2" s="30"/>
      <c r="AI2" s="30"/>
      <c r="AJ2" s="30">
        <v>0.510219</v>
      </c>
      <c r="AK2" s="30">
        <v>32.96374600000001</v>
      </c>
      <c r="AL2" s="8">
        <v>66.91643599999999</v>
      </c>
      <c r="AM2" s="8">
        <v>0.47823699999999997</v>
      </c>
      <c r="AN2" s="8">
        <v>1.666785</v>
      </c>
      <c r="AO2" s="8">
        <f aca="true" t="shared" si="0" ref="AO2:AO16">AL2+AN2</f>
        <v>68.583221</v>
      </c>
      <c r="AP2" s="8">
        <f aca="true" t="shared" si="1" ref="AP2:AP16">AM2+AO2</f>
        <v>69.06145799999999</v>
      </c>
      <c r="AQ2" s="8">
        <f>AR2-AP2</f>
        <v>72.46621099999999</v>
      </c>
      <c r="AR2" s="8">
        <v>141.52766899999997</v>
      </c>
    </row>
    <row r="3" spans="1:44" ht="15">
      <c r="A3" s="4" t="s">
        <v>239</v>
      </c>
      <c r="B3" s="45"/>
      <c r="C3" s="32"/>
      <c r="D3" s="32">
        <v>3.0767559999999996</v>
      </c>
      <c r="E3" s="32"/>
      <c r="F3" s="32"/>
      <c r="G3" s="32"/>
      <c r="H3" s="32"/>
      <c r="I3" s="32">
        <v>0.494151</v>
      </c>
      <c r="J3" s="4"/>
      <c r="K3" s="32"/>
      <c r="L3" s="32"/>
      <c r="M3" s="32">
        <v>0.151018</v>
      </c>
      <c r="N3" s="32"/>
      <c r="O3" s="32"/>
      <c r="P3" s="32"/>
      <c r="Q3" s="32"/>
      <c r="R3" s="32"/>
      <c r="S3" s="32"/>
      <c r="T3" s="32"/>
      <c r="U3" s="32"/>
      <c r="W3" s="32">
        <v>0.604473</v>
      </c>
      <c r="X3" s="32"/>
      <c r="Y3" s="32">
        <v>1.7364499999999996</v>
      </c>
      <c r="Z3" s="32"/>
      <c r="AA3" s="32"/>
      <c r="AB3" s="32"/>
      <c r="AC3" s="32"/>
      <c r="AD3" s="32"/>
      <c r="AE3" s="32"/>
      <c r="AF3" s="32">
        <v>0.7815610000000001</v>
      </c>
      <c r="AG3" s="32"/>
      <c r="AH3" s="32"/>
      <c r="AI3" s="32"/>
      <c r="AJ3" s="32"/>
      <c r="AK3" s="32">
        <v>2.32996</v>
      </c>
      <c r="AL3" s="8">
        <v>9.174369</v>
      </c>
      <c r="AM3" s="8"/>
      <c r="AN3" s="8">
        <v>0.462241</v>
      </c>
      <c r="AO3" s="8">
        <f t="shared" si="0"/>
        <v>9.636610000000001</v>
      </c>
      <c r="AP3" s="8">
        <f t="shared" si="1"/>
        <v>9.636610000000001</v>
      </c>
      <c r="AQ3" s="8">
        <f aca="true" t="shared" si="2" ref="AQ3:AQ16">AR3-AP3</f>
        <v>0.3179809999999996</v>
      </c>
      <c r="AR3" s="8">
        <v>9.954591</v>
      </c>
    </row>
    <row r="4" spans="1:44" ht="15">
      <c r="A4" s="4" t="s">
        <v>240</v>
      </c>
      <c r="B4" s="45"/>
      <c r="C4" s="32"/>
      <c r="D4" s="32">
        <v>4.358038</v>
      </c>
      <c r="E4" s="32"/>
      <c r="F4" s="32">
        <v>0.132368</v>
      </c>
      <c r="G4" s="32"/>
      <c r="H4" s="32"/>
      <c r="I4" s="32"/>
      <c r="J4" s="4"/>
      <c r="K4" s="32"/>
      <c r="L4" s="32"/>
      <c r="M4" s="32"/>
      <c r="N4" s="32"/>
      <c r="O4" s="32"/>
      <c r="P4" s="32">
        <v>0.118892</v>
      </c>
      <c r="Q4" s="32">
        <v>0.42</v>
      </c>
      <c r="R4" s="32"/>
      <c r="S4" s="32"/>
      <c r="T4" s="32"/>
      <c r="U4" s="32"/>
      <c r="W4" s="32">
        <v>0.57441</v>
      </c>
      <c r="X4" s="32"/>
      <c r="Y4" s="32">
        <v>1.433022</v>
      </c>
      <c r="Z4" s="32"/>
      <c r="AA4" s="32"/>
      <c r="AB4" s="32"/>
      <c r="AC4" s="32"/>
      <c r="AD4" s="32"/>
      <c r="AE4" s="32"/>
      <c r="AF4" s="32">
        <v>1.033021</v>
      </c>
      <c r="AG4" s="32"/>
      <c r="AH4" s="32"/>
      <c r="AI4" s="32"/>
      <c r="AJ4" s="32"/>
      <c r="AK4" s="32">
        <v>1.623356</v>
      </c>
      <c r="AL4" s="8">
        <v>9.693107</v>
      </c>
      <c r="AM4" s="8">
        <v>0.002</v>
      </c>
      <c r="AN4" s="8"/>
      <c r="AO4" s="8">
        <f t="shared" si="0"/>
        <v>9.693107</v>
      </c>
      <c r="AP4" s="8">
        <f t="shared" si="1"/>
        <v>9.695107</v>
      </c>
      <c r="AQ4" s="8">
        <f t="shared" si="2"/>
        <v>2.077603</v>
      </c>
      <c r="AR4" s="8">
        <v>11.77271</v>
      </c>
    </row>
    <row r="5" spans="1:44" ht="15">
      <c r="A5" s="4" t="s">
        <v>241</v>
      </c>
      <c r="B5" s="45">
        <v>6.6623790000000005</v>
      </c>
      <c r="C5" s="32"/>
      <c r="D5" s="32"/>
      <c r="E5" s="32"/>
      <c r="F5" s="32">
        <v>1.710526</v>
      </c>
      <c r="G5" s="32"/>
      <c r="H5" s="32"/>
      <c r="I5" s="32">
        <v>1.511486</v>
      </c>
      <c r="J5" s="4"/>
      <c r="K5" s="32">
        <v>1.132934</v>
      </c>
      <c r="L5" s="32"/>
      <c r="M5" s="32"/>
      <c r="N5" s="32"/>
      <c r="O5" s="32"/>
      <c r="P5" s="32">
        <v>0.223414</v>
      </c>
      <c r="Q5" s="32">
        <v>3.224355</v>
      </c>
      <c r="R5" s="32">
        <v>95.65728899999999</v>
      </c>
      <c r="S5" s="32">
        <v>0.475953</v>
      </c>
      <c r="T5" s="32"/>
      <c r="U5" s="32"/>
      <c r="W5" s="32"/>
      <c r="X5" s="32">
        <v>0.10575</v>
      </c>
      <c r="Y5" s="32">
        <v>2.2935619999999997</v>
      </c>
      <c r="Z5" s="32"/>
      <c r="AA5" s="32"/>
      <c r="AB5" s="32"/>
      <c r="AC5" s="32"/>
      <c r="AD5" s="32"/>
      <c r="AE5" s="32"/>
      <c r="AF5" s="32">
        <v>2.799278</v>
      </c>
      <c r="AG5" s="32">
        <v>0.885245</v>
      </c>
      <c r="AH5" s="32"/>
      <c r="AI5" s="32"/>
      <c r="AJ5" s="32"/>
      <c r="AK5" s="32">
        <v>29.228496999999997</v>
      </c>
      <c r="AL5" s="8">
        <v>145.43471500000004</v>
      </c>
      <c r="AM5" s="8">
        <v>0.475953</v>
      </c>
      <c r="AN5" s="8">
        <v>4.7841309999999995</v>
      </c>
      <c r="AO5" s="8">
        <f t="shared" si="0"/>
        <v>150.21884600000004</v>
      </c>
      <c r="AP5" s="8">
        <f t="shared" si="1"/>
        <v>150.69479900000005</v>
      </c>
      <c r="AQ5" s="8">
        <f t="shared" si="2"/>
        <v>2.4090940000000103</v>
      </c>
      <c r="AR5" s="8">
        <v>153.10389300000006</v>
      </c>
    </row>
    <row r="6" spans="1:44" ht="15">
      <c r="A6" s="4" t="s">
        <v>242</v>
      </c>
      <c r="B6" s="45">
        <v>0.588235</v>
      </c>
      <c r="C6" s="32"/>
      <c r="D6" s="32">
        <v>1.588767</v>
      </c>
      <c r="E6" s="32"/>
      <c r="F6" s="32">
        <v>2.510857</v>
      </c>
      <c r="G6" s="32"/>
      <c r="H6" s="32"/>
      <c r="I6" s="32">
        <v>1.239157</v>
      </c>
      <c r="J6" s="4"/>
      <c r="K6" s="32">
        <v>0.155298</v>
      </c>
      <c r="L6" s="32">
        <v>1.372081</v>
      </c>
      <c r="M6" s="32">
        <v>0.980288</v>
      </c>
      <c r="N6" s="32"/>
      <c r="O6" s="32"/>
      <c r="P6" s="32">
        <v>0.375</v>
      </c>
      <c r="Q6" s="32">
        <v>0.120893</v>
      </c>
      <c r="R6" s="32">
        <v>10.562527000000001</v>
      </c>
      <c r="S6" s="32"/>
      <c r="T6" s="32"/>
      <c r="U6" s="32"/>
      <c r="W6" s="32">
        <v>1.22084</v>
      </c>
      <c r="X6" s="32"/>
      <c r="Y6" s="32">
        <v>2.7345040000000003</v>
      </c>
      <c r="Z6" s="32"/>
      <c r="AA6" s="32"/>
      <c r="AB6" s="32"/>
      <c r="AC6" s="32"/>
      <c r="AD6" s="32">
        <v>0.071839</v>
      </c>
      <c r="AE6" s="32"/>
      <c r="AF6" s="32">
        <v>0.163819</v>
      </c>
      <c r="AG6" s="32">
        <v>1.291561</v>
      </c>
      <c r="AH6" s="32"/>
      <c r="AI6" s="32"/>
      <c r="AJ6" s="32"/>
      <c r="AK6" s="32">
        <v>58.66473</v>
      </c>
      <c r="AL6" s="8">
        <v>83.56855700000001</v>
      </c>
      <c r="AM6" s="8">
        <v>0.076821</v>
      </c>
      <c r="AN6" s="8">
        <v>26.528779</v>
      </c>
      <c r="AO6" s="8">
        <f t="shared" si="0"/>
        <v>110.09733600000001</v>
      </c>
      <c r="AP6" s="8">
        <f t="shared" si="1"/>
        <v>110.17415700000001</v>
      </c>
      <c r="AQ6" s="8">
        <f t="shared" si="2"/>
        <v>113.47028700000001</v>
      </c>
      <c r="AR6" s="8">
        <v>223.64444400000002</v>
      </c>
    </row>
    <row r="7" spans="1:44" ht="15">
      <c r="A7" s="4" t="s">
        <v>243</v>
      </c>
      <c r="B7" s="45">
        <v>4.148054</v>
      </c>
      <c r="C7" s="32"/>
      <c r="D7" s="32"/>
      <c r="E7" s="32"/>
      <c r="F7" s="32"/>
      <c r="G7" s="32"/>
      <c r="H7" s="32"/>
      <c r="I7" s="32"/>
      <c r="J7" s="4"/>
      <c r="K7" s="32"/>
      <c r="L7" s="32"/>
      <c r="M7" s="32"/>
      <c r="N7" s="32"/>
      <c r="O7" s="32"/>
      <c r="P7" s="32"/>
      <c r="Q7" s="32"/>
      <c r="R7" s="32">
        <v>1</v>
      </c>
      <c r="S7" s="32"/>
      <c r="T7" s="32"/>
      <c r="U7" s="32"/>
      <c r="W7" s="32">
        <v>2.28498</v>
      </c>
      <c r="X7" s="32">
        <v>0.17418</v>
      </c>
      <c r="Y7" s="32"/>
      <c r="Z7" s="32"/>
      <c r="AA7" s="32"/>
      <c r="AB7" s="32"/>
      <c r="AC7" s="32"/>
      <c r="AD7" s="32"/>
      <c r="AE7" s="32"/>
      <c r="AF7" s="32">
        <v>0.398324</v>
      </c>
      <c r="AG7" s="32"/>
      <c r="AH7" s="32"/>
      <c r="AI7" s="32"/>
      <c r="AJ7" s="32"/>
      <c r="AK7" s="32"/>
      <c r="AL7" s="8">
        <v>8.005538</v>
      </c>
      <c r="AM7" s="8"/>
      <c r="AN7" s="8"/>
      <c r="AO7" s="8">
        <f t="shared" si="0"/>
        <v>8.005538</v>
      </c>
      <c r="AP7" s="8">
        <f t="shared" si="1"/>
        <v>8.005538</v>
      </c>
      <c r="AQ7" s="8">
        <f t="shared" si="2"/>
        <v>0.15000000000000036</v>
      </c>
      <c r="AR7" s="8">
        <v>8.155538</v>
      </c>
    </row>
    <row r="8" spans="1:44" ht="15">
      <c r="A8" s="4" t="s">
        <v>244</v>
      </c>
      <c r="B8" s="45"/>
      <c r="C8" s="32"/>
      <c r="D8" s="32"/>
      <c r="E8" s="32"/>
      <c r="F8" s="32">
        <v>0.068027</v>
      </c>
      <c r="G8" s="32"/>
      <c r="H8" s="32"/>
      <c r="I8" s="32"/>
      <c r="J8" s="4"/>
      <c r="K8" s="32"/>
      <c r="L8" s="32"/>
      <c r="M8" s="32"/>
      <c r="N8" s="32"/>
      <c r="O8" s="32"/>
      <c r="P8" s="32"/>
      <c r="Q8" s="32">
        <v>0.580355</v>
      </c>
      <c r="R8" s="32"/>
      <c r="S8" s="32"/>
      <c r="T8" s="32"/>
      <c r="U8" s="32"/>
      <c r="W8" s="32"/>
      <c r="X8" s="32"/>
      <c r="Y8" s="32">
        <v>0.850661</v>
      </c>
      <c r="Z8" s="32"/>
      <c r="AA8" s="32"/>
      <c r="AB8" s="32"/>
      <c r="AC8" s="32"/>
      <c r="AD8" s="32"/>
      <c r="AE8" s="32"/>
      <c r="AF8" s="32">
        <v>0.709598</v>
      </c>
      <c r="AG8" s="32"/>
      <c r="AH8" s="32"/>
      <c r="AI8" s="32"/>
      <c r="AJ8" s="32"/>
      <c r="AK8" s="32">
        <v>0.973</v>
      </c>
      <c r="AL8" s="8">
        <v>3.1816410000000004</v>
      </c>
      <c r="AM8" s="8">
        <v>0.005</v>
      </c>
      <c r="AN8" s="8"/>
      <c r="AO8" s="8">
        <f t="shared" si="0"/>
        <v>3.1816410000000004</v>
      </c>
      <c r="AP8" s="8">
        <f t="shared" si="1"/>
        <v>3.1866410000000003</v>
      </c>
      <c r="AQ8" s="8">
        <f t="shared" si="2"/>
        <v>0.40457600000000005</v>
      </c>
      <c r="AR8" s="8">
        <v>3.5912170000000003</v>
      </c>
    </row>
    <row r="9" spans="1:44" ht="15">
      <c r="A9" s="4" t="s">
        <v>245</v>
      </c>
      <c r="B9" s="45">
        <v>0.441176</v>
      </c>
      <c r="C9" s="32"/>
      <c r="D9" s="32"/>
      <c r="E9" s="32"/>
      <c r="F9" s="32">
        <v>0.534967</v>
      </c>
      <c r="G9" s="32"/>
      <c r="H9" s="32">
        <v>0.027672</v>
      </c>
      <c r="I9" s="32">
        <v>0.39011999999999997</v>
      </c>
      <c r="J9" s="4"/>
      <c r="K9" s="32"/>
      <c r="L9" s="32">
        <v>1.267566</v>
      </c>
      <c r="M9" s="32">
        <v>0.452819</v>
      </c>
      <c r="N9" s="32"/>
      <c r="O9" s="32"/>
      <c r="P9" s="32"/>
      <c r="Q9" s="32"/>
      <c r="R9" s="32">
        <v>1.407477</v>
      </c>
      <c r="S9" s="32"/>
      <c r="T9" s="32"/>
      <c r="U9" s="32"/>
      <c r="W9" s="32"/>
      <c r="X9" s="32">
        <v>0.10575</v>
      </c>
      <c r="Y9" s="32">
        <v>3.1284970000000007</v>
      </c>
      <c r="Z9" s="32"/>
      <c r="AA9" s="32"/>
      <c r="AB9" s="32"/>
      <c r="AC9" s="32"/>
      <c r="AD9" s="32"/>
      <c r="AE9" s="32"/>
      <c r="AF9" s="32">
        <v>2.0439339999999997</v>
      </c>
      <c r="AG9" s="32">
        <v>0.2055</v>
      </c>
      <c r="AH9" s="32"/>
      <c r="AI9" s="32"/>
      <c r="AJ9" s="32"/>
      <c r="AK9" s="32">
        <v>8.172135999999998</v>
      </c>
      <c r="AL9" s="8">
        <v>18.149942</v>
      </c>
      <c r="AM9" s="8">
        <v>0.027672</v>
      </c>
      <c r="AN9" s="8"/>
      <c r="AO9" s="8">
        <f t="shared" si="0"/>
        <v>18.149942</v>
      </c>
      <c r="AP9" s="8">
        <f t="shared" si="1"/>
        <v>18.177614</v>
      </c>
      <c r="AQ9" s="8">
        <f t="shared" si="2"/>
        <v>25.299183999999997</v>
      </c>
      <c r="AR9" s="8">
        <v>43.476797999999995</v>
      </c>
    </row>
    <row r="10" spans="1:44" ht="15">
      <c r="A10" s="4" t="s">
        <v>246</v>
      </c>
      <c r="B10" s="45"/>
      <c r="C10" s="32"/>
      <c r="D10" s="32"/>
      <c r="E10" s="32"/>
      <c r="F10" s="32">
        <v>2.061883</v>
      </c>
      <c r="G10" s="32"/>
      <c r="H10" s="32"/>
      <c r="I10" s="32">
        <v>0.3251</v>
      </c>
      <c r="J10" s="4"/>
      <c r="K10" s="32"/>
      <c r="L10" s="32"/>
      <c r="M10" s="32"/>
      <c r="N10" s="32"/>
      <c r="O10" s="32"/>
      <c r="P10" s="32">
        <v>0.367769</v>
      </c>
      <c r="Q10" s="32">
        <v>5.466364</v>
      </c>
      <c r="R10" s="32">
        <v>4.921569</v>
      </c>
      <c r="S10" s="32"/>
      <c r="T10" s="32"/>
      <c r="U10" s="32"/>
      <c r="W10" s="32">
        <v>2.2195769999999997</v>
      </c>
      <c r="X10" s="32"/>
      <c r="Y10" s="32">
        <v>1.2631409999999998</v>
      </c>
      <c r="Z10" s="32"/>
      <c r="AA10" s="32"/>
      <c r="AB10" s="32"/>
      <c r="AC10" s="32"/>
      <c r="AD10" s="32"/>
      <c r="AE10" s="32"/>
      <c r="AF10" s="32">
        <v>0.65833</v>
      </c>
      <c r="AG10" s="32"/>
      <c r="AH10" s="32"/>
      <c r="AI10" s="32"/>
      <c r="AJ10" s="32"/>
      <c r="AK10" s="32">
        <v>4.8</v>
      </c>
      <c r="AL10" s="8">
        <v>22.083733000000006</v>
      </c>
      <c r="AM10" s="8"/>
      <c r="AN10" s="8">
        <v>2.965497</v>
      </c>
      <c r="AO10" s="8">
        <f t="shared" si="0"/>
        <v>25.049230000000005</v>
      </c>
      <c r="AP10" s="8">
        <f t="shared" si="1"/>
        <v>25.049230000000005</v>
      </c>
      <c r="AQ10" s="8">
        <f t="shared" si="2"/>
        <v>11.119571000000004</v>
      </c>
      <c r="AR10" s="8">
        <v>36.16880100000001</v>
      </c>
    </row>
    <row r="11" spans="1:44" ht="15">
      <c r="A11" s="4" t="s">
        <v>247</v>
      </c>
      <c r="B11" s="45">
        <v>0.047744</v>
      </c>
      <c r="C11" s="32">
        <v>0.337299</v>
      </c>
      <c r="D11" s="32">
        <v>1.472942</v>
      </c>
      <c r="E11" s="32"/>
      <c r="F11" s="32">
        <v>8.703876</v>
      </c>
      <c r="G11" s="32"/>
      <c r="H11" s="32">
        <v>0.026</v>
      </c>
      <c r="I11" s="32">
        <v>3.083469</v>
      </c>
      <c r="J11" s="4"/>
      <c r="K11" s="32">
        <v>2.29812</v>
      </c>
      <c r="L11" s="32">
        <v>1.597494</v>
      </c>
      <c r="M11" s="32">
        <v>4.047993</v>
      </c>
      <c r="N11" s="32"/>
      <c r="O11" s="32"/>
      <c r="P11" s="32">
        <v>0.619479</v>
      </c>
      <c r="Q11" s="32">
        <v>2.9877409999999998</v>
      </c>
      <c r="R11" s="32">
        <v>58.331480000000006</v>
      </c>
      <c r="S11" s="32">
        <v>0.03</v>
      </c>
      <c r="T11" s="32"/>
      <c r="U11" s="32">
        <v>1.961</v>
      </c>
      <c r="W11" s="32">
        <v>27.510376999999995</v>
      </c>
      <c r="X11" s="32"/>
      <c r="Y11" s="32">
        <v>17.399376999999998</v>
      </c>
      <c r="Z11" s="32"/>
      <c r="AA11" s="32"/>
      <c r="AB11" s="32"/>
      <c r="AC11" s="32"/>
      <c r="AD11" s="32"/>
      <c r="AE11" s="32">
        <v>1.022239</v>
      </c>
      <c r="AF11" s="32">
        <v>8.869813</v>
      </c>
      <c r="AG11" s="32">
        <v>3.2</v>
      </c>
      <c r="AH11" s="32"/>
      <c r="AI11" s="32"/>
      <c r="AJ11" s="32">
        <v>16.507012</v>
      </c>
      <c r="AK11" s="32">
        <v>78.371355</v>
      </c>
      <c r="AL11" s="8">
        <v>238.36880999999997</v>
      </c>
      <c r="AM11" s="8">
        <v>0.226604</v>
      </c>
      <c r="AN11" s="8">
        <v>20.821564000000002</v>
      </c>
      <c r="AO11" s="8">
        <f t="shared" si="0"/>
        <v>259.19037399999996</v>
      </c>
      <c r="AP11" s="8">
        <f t="shared" si="1"/>
        <v>259.416978</v>
      </c>
      <c r="AQ11" s="8">
        <f t="shared" si="2"/>
        <v>92.08806700000002</v>
      </c>
      <c r="AR11" s="8">
        <v>351.505045</v>
      </c>
    </row>
    <row r="12" spans="1:44" ht="15">
      <c r="A12" s="4" t="s">
        <v>248</v>
      </c>
      <c r="B12" s="45"/>
      <c r="C12" s="32"/>
      <c r="D12" s="32"/>
      <c r="E12" s="32"/>
      <c r="F12" s="32">
        <v>1.500003</v>
      </c>
      <c r="G12" s="32"/>
      <c r="H12" s="32"/>
      <c r="I12" s="32">
        <v>1.7113810000000003</v>
      </c>
      <c r="J12" s="4"/>
      <c r="K12" s="32">
        <v>0.6212070000000001</v>
      </c>
      <c r="L12" s="32">
        <v>4.284</v>
      </c>
      <c r="M12" s="32">
        <v>0.026758</v>
      </c>
      <c r="N12" s="32"/>
      <c r="O12" s="32"/>
      <c r="P12" s="32">
        <v>0.237784</v>
      </c>
      <c r="Q12" s="32">
        <v>4.054719</v>
      </c>
      <c r="R12" s="32">
        <v>13.355509999999999</v>
      </c>
      <c r="S12" s="32"/>
      <c r="T12" s="32"/>
      <c r="U12" s="32"/>
      <c r="W12" s="32">
        <v>6.536645</v>
      </c>
      <c r="X12" s="32"/>
      <c r="Y12" s="32">
        <v>2.954635</v>
      </c>
      <c r="Z12" s="32"/>
      <c r="AA12" s="32"/>
      <c r="AB12" s="32"/>
      <c r="AC12" s="32"/>
      <c r="AD12" s="32"/>
      <c r="AE12" s="32"/>
      <c r="AF12" s="32">
        <v>3.355387</v>
      </c>
      <c r="AG12" s="32">
        <v>1.454544</v>
      </c>
      <c r="AH12" s="32"/>
      <c r="AI12" s="32"/>
      <c r="AJ12" s="32">
        <v>1.711</v>
      </c>
      <c r="AK12" s="32">
        <v>45.63971</v>
      </c>
      <c r="AL12" s="8">
        <v>87.44328299999998</v>
      </c>
      <c r="AM12" s="8"/>
      <c r="AN12" s="8">
        <v>7.947248</v>
      </c>
      <c r="AO12" s="8">
        <f t="shared" si="0"/>
        <v>95.39053099999998</v>
      </c>
      <c r="AP12" s="8">
        <f t="shared" si="1"/>
        <v>95.39053099999998</v>
      </c>
      <c r="AQ12" s="8">
        <f t="shared" si="2"/>
        <v>11.864031999999995</v>
      </c>
      <c r="AR12" s="8">
        <v>107.25456299999998</v>
      </c>
    </row>
    <row r="13" spans="1:44" ht="15">
      <c r="A13" s="4" t="s">
        <v>249</v>
      </c>
      <c r="B13" s="45"/>
      <c r="C13" s="32"/>
      <c r="D13" s="32"/>
      <c r="E13" s="32"/>
      <c r="F13" s="32"/>
      <c r="G13" s="32"/>
      <c r="H13" s="32"/>
      <c r="I13" s="32">
        <v>0.26008</v>
      </c>
      <c r="J13" s="4"/>
      <c r="K13" s="32"/>
      <c r="L13" s="32"/>
      <c r="M13" s="32"/>
      <c r="N13" s="32"/>
      <c r="O13" s="32"/>
      <c r="P13" s="32">
        <v>0.12498400000000001</v>
      </c>
      <c r="Q13" s="32"/>
      <c r="R13" s="32"/>
      <c r="S13" s="32"/>
      <c r="T13" s="32"/>
      <c r="U13" s="32"/>
      <c r="W13" s="32"/>
      <c r="X13" s="32"/>
      <c r="Y13" s="32">
        <v>0.609989</v>
      </c>
      <c r="Z13" s="32"/>
      <c r="AA13" s="32"/>
      <c r="AB13" s="32"/>
      <c r="AC13" s="32"/>
      <c r="AD13" s="32"/>
      <c r="AE13" s="32"/>
      <c r="AF13" s="32">
        <v>0.288517</v>
      </c>
      <c r="AG13" s="32">
        <v>0.185127</v>
      </c>
      <c r="AH13" s="32"/>
      <c r="AI13" s="32"/>
      <c r="AJ13" s="32"/>
      <c r="AK13" s="32">
        <v>0.665067</v>
      </c>
      <c r="AL13" s="8">
        <v>2.1337639999999998</v>
      </c>
      <c r="AM13" s="8"/>
      <c r="AN13" s="8">
        <v>5.641794</v>
      </c>
      <c r="AO13" s="8">
        <f t="shared" si="0"/>
        <v>7.775558</v>
      </c>
      <c r="AP13" s="8">
        <f t="shared" si="1"/>
        <v>7.775558</v>
      </c>
      <c r="AQ13" s="8">
        <f t="shared" si="2"/>
        <v>19.24994</v>
      </c>
      <c r="AR13" s="8">
        <v>27.025498</v>
      </c>
    </row>
    <row r="14" spans="1:44" ht="15">
      <c r="A14" s="4" t="s">
        <v>250</v>
      </c>
      <c r="B14" s="45"/>
      <c r="C14" s="32"/>
      <c r="D14" s="32"/>
      <c r="E14" s="32"/>
      <c r="F14" s="32"/>
      <c r="G14" s="32"/>
      <c r="H14" s="32"/>
      <c r="I14" s="32">
        <v>0.429132</v>
      </c>
      <c r="J14" s="4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W14" s="32"/>
      <c r="X14" s="32"/>
      <c r="Y14" s="32">
        <v>1.270498</v>
      </c>
      <c r="Z14" s="32"/>
      <c r="AA14" s="32"/>
      <c r="AB14" s="32"/>
      <c r="AC14" s="32"/>
      <c r="AD14" s="32"/>
      <c r="AE14" s="32"/>
      <c r="AF14" s="32">
        <v>0.59892</v>
      </c>
      <c r="AG14" s="32"/>
      <c r="AH14" s="32"/>
      <c r="AI14" s="32"/>
      <c r="AJ14" s="32"/>
      <c r="AK14" s="32">
        <v>0.3</v>
      </c>
      <c r="AL14" s="8">
        <v>2.59855</v>
      </c>
      <c r="AM14" s="8"/>
      <c r="AN14" s="8">
        <v>1.5117250000000002</v>
      </c>
      <c r="AO14" s="8">
        <f t="shared" si="0"/>
        <v>4.110275</v>
      </c>
      <c r="AP14" s="8">
        <f t="shared" si="1"/>
        <v>4.110275</v>
      </c>
      <c r="AQ14" s="8">
        <f t="shared" si="2"/>
        <v>0</v>
      </c>
      <c r="AR14" s="8">
        <v>4.110275</v>
      </c>
    </row>
    <row r="15" spans="1:44" ht="15">
      <c r="A15" s="4" t="s">
        <v>251</v>
      </c>
      <c r="B15" s="45">
        <v>0.44118</v>
      </c>
      <c r="C15" s="32"/>
      <c r="D15" s="32">
        <v>0.58</v>
      </c>
      <c r="E15" s="32"/>
      <c r="F15" s="32"/>
      <c r="G15" s="32"/>
      <c r="H15" s="32"/>
      <c r="I15" s="32"/>
      <c r="J15" s="4"/>
      <c r="K15" s="32"/>
      <c r="L15" s="32"/>
      <c r="M15" s="32">
        <v>0.15606</v>
      </c>
      <c r="N15" s="32"/>
      <c r="O15" s="32"/>
      <c r="P15" s="32"/>
      <c r="Q15" s="32"/>
      <c r="R15" s="32">
        <v>2.8</v>
      </c>
      <c r="S15" s="32"/>
      <c r="T15" s="32"/>
      <c r="U15" s="32"/>
      <c r="W15" s="32"/>
      <c r="X15" s="32"/>
      <c r="Y15" s="32">
        <v>0.078748</v>
      </c>
      <c r="Z15" s="32"/>
      <c r="AA15" s="32"/>
      <c r="AB15" s="32"/>
      <c r="AC15" s="32"/>
      <c r="AD15" s="32"/>
      <c r="AE15" s="32"/>
      <c r="AF15" s="32">
        <v>0.8367789999999999</v>
      </c>
      <c r="AG15" s="32"/>
      <c r="AH15" s="32"/>
      <c r="AI15" s="32"/>
      <c r="AJ15" s="32">
        <v>3.200624</v>
      </c>
      <c r="AK15" s="32">
        <v>4.425</v>
      </c>
      <c r="AL15" s="8">
        <v>12.518391</v>
      </c>
      <c r="AM15" s="8"/>
      <c r="AN15" s="8"/>
      <c r="AO15" s="8">
        <f t="shared" si="0"/>
        <v>12.518391</v>
      </c>
      <c r="AP15" s="8">
        <f t="shared" si="1"/>
        <v>12.518391</v>
      </c>
      <c r="AQ15" s="8">
        <f t="shared" si="2"/>
        <v>4.719265000000002</v>
      </c>
      <c r="AR15" s="8">
        <v>17.237656</v>
      </c>
    </row>
    <row r="16" spans="1:44" ht="15">
      <c r="A16" s="4" t="s">
        <v>22</v>
      </c>
      <c r="B16" s="45">
        <v>11.210321999999996</v>
      </c>
      <c r="C16" s="32">
        <v>12.280154999999997</v>
      </c>
      <c r="D16" s="32">
        <v>10.721252</v>
      </c>
      <c r="E16" s="32">
        <v>0.2</v>
      </c>
      <c r="F16" s="32">
        <v>22.649163</v>
      </c>
      <c r="G16" s="32">
        <v>5.969931</v>
      </c>
      <c r="H16" s="32">
        <v>0.320421</v>
      </c>
      <c r="I16" s="32">
        <v>92.96190900000005</v>
      </c>
      <c r="J16" s="4"/>
      <c r="K16" s="32">
        <v>9.670594000000001</v>
      </c>
      <c r="L16" s="32">
        <v>0.101</v>
      </c>
      <c r="M16" s="32">
        <v>64.09377500000002</v>
      </c>
      <c r="N16" s="32">
        <v>0.2688</v>
      </c>
      <c r="O16" s="32">
        <v>0.329448</v>
      </c>
      <c r="P16" s="32">
        <v>12.258114</v>
      </c>
      <c r="Q16" s="32">
        <v>9.772203</v>
      </c>
      <c r="R16" s="32">
        <v>29.30880500000001</v>
      </c>
      <c r="S16" s="32">
        <v>53.403334</v>
      </c>
      <c r="T16" s="53">
        <v>0.37</v>
      </c>
      <c r="U16" s="32">
        <v>1.336992</v>
      </c>
      <c r="W16" s="32">
        <v>51.05301200000001</v>
      </c>
      <c r="X16" s="32">
        <v>0.47381000000000006</v>
      </c>
      <c r="Y16" s="32">
        <v>22.436320000000013</v>
      </c>
      <c r="Z16" s="32">
        <v>0.015</v>
      </c>
      <c r="AA16" s="32">
        <v>3.3</v>
      </c>
      <c r="AB16" s="32">
        <v>1.8491579999999996</v>
      </c>
      <c r="AC16" s="32">
        <v>11.743516</v>
      </c>
      <c r="AD16" s="32">
        <v>1</v>
      </c>
      <c r="AE16" s="32">
        <v>12.033516999999998</v>
      </c>
      <c r="AF16" s="32">
        <v>55.28419000000003</v>
      </c>
      <c r="AG16" s="32">
        <v>23.937330000000006</v>
      </c>
      <c r="AH16" s="32">
        <v>3.07</v>
      </c>
      <c r="AI16" s="32">
        <v>0.46338100000000004</v>
      </c>
      <c r="AJ16" s="32">
        <v>75.08631500000004</v>
      </c>
      <c r="AK16" s="32">
        <v>134.06540700000008</v>
      </c>
      <c r="AL16" s="8">
        <v>654.3029850000007</v>
      </c>
      <c r="AM16" s="8">
        <v>87.47729999999996</v>
      </c>
      <c r="AN16" s="8">
        <v>48.05664999999997</v>
      </c>
      <c r="AO16" s="8">
        <f t="shared" si="0"/>
        <v>702.3596350000007</v>
      </c>
      <c r="AP16" s="8">
        <f t="shared" si="1"/>
        <v>789.8369350000007</v>
      </c>
      <c r="AQ16" s="8">
        <f t="shared" si="2"/>
        <v>77.63637600000027</v>
      </c>
      <c r="AR16" s="8">
        <v>867.473311000001</v>
      </c>
    </row>
    <row r="17" spans="1:44" s="36" customFormat="1" ht="15">
      <c r="A17" s="5" t="s">
        <v>23</v>
      </c>
      <c r="B17" s="46">
        <f>SUM(B2:B16)</f>
        <v>24.117121999999995</v>
      </c>
      <c r="C17" s="46">
        <f aca="true" t="shared" si="3" ref="C17:AR17">SUM(C2:C16)</f>
        <v>12.617453999999997</v>
      </c>
      <c r="D17" s="46">
        <f t="shared" si="3"/>
        <v>21.797755</v>
      </c>
      <c r="E17" s="46">
        <f t="shared" si="3"/>
        <v>0.2</v>
      </c>
      <c r="F17" s="46">
        <f t="shared" si="3"/>
        <v>43.066317999999995</v>
      </c>
      <c r="G17" s="46">
        <f t="shared" si="3"/>
        <v>5.969931</v>
      </c>
      <c r="H17" s="46">
        <f t="shared" si="3"/>
        <v>0.374093</v>
      </c>
      <c r="I17" s="46">
        <f t="shared" si="3"/>
        <v>104.66139100000005</v>
      </c>
      <c r="J17" s="46">
        <f t="shared" si="3"/>
        <v>0</v>
      </c>
      <c r="K17" s="46">
        <f t="shared" si="3"/>
        <v>14.33876</v>
      </c>
      <c r="L17" s="46">
        <f t="shared" si="3"/>
        <v>11.318338</v>
      </c>
      <c r="M17" s="46">
        <f t="shared" si="3"/>
        <v>73.44625000000002</v>
      </c>
      <c r="N17" s="46">
        <f t="shared" si="3"/>
        <v>0.2688</v>
      </c>
      <c r="O17" s="46">
        <f t="shared" si="3"/>
        <v>0.329448</v>
      </c>
      <c r="P17" s="46">
        <f t="shared" si="3"/>
        <v>14.563248000000002</v>
      </c>
      <c r="Q17" s="46">
        <f t="shared" si="3"/>
        <v>29.061186999999997</v>
      </c>
      <c r="R17" s="46">
        <f t="shared" si="3"/>
        <v>217.84814700000004</v>
      </c>
      <c r="S17" s="46">
        <f t="shared" si="3"/>
        <v>53.909287</v>
      </c>
      <c r="T17" s="54">
        <v>0.37</v>
      </c>
      <c r="U17" s="46">
        <f t="shared" si="3"/>
        <v>3.297992</v>
      </c>
      <c r="V17" s="46">
        <f t="shared" si="3"/>
        <v>0</v>
      </c>
      <c r="W17" s="46">
        <f t="shared" si="3"/>
        <v>95.51451700000001</v>
      </c>
      <c r="X17" s="46">
        <f t="shared" si="3"/>
        <v>0.8594900000000001</v>
      </c>
      <c r="Y17" s="46">
        <f t="shared" si="3"/>
        <v>62.62361000000001</v>
      </c>
      <c r="Z17" s="46">
        <f t="shared" si="3"/>
        <v>0.015</v>
      </c>
      <c r="AA17" s="46">
        <f t="shared" si="3"/>
        <v>4.8</v>
      </c>
      <c r="AB17" s="46">
        <f t="shared" si="3"/>
        <v>1.8491579999999996</v>
      </c>
      <c r="AC17" s="46">
        <f t="shared" si="3"/>
        <v>11.743516</v>
      </c>
      <c r="AD17" s="46">
        <f t="shared" si="3"/>
        <v>1.545239</v>
      </c>
      <c r="AE17" s="46">
        <f t="shared" si="3"/>
        <v>13.685086999999998</v>
      </c>
      <c r="AF17" s="46">
        <f t="shared" si="3"/>
        <v>84.68585400000003</v>
      </c>
      <c r="AG17" s="46">
        <f t="shared" si="3"/>
        <v>31.765367000000005</v>
      </c>
      <c r="AH17" s="46">
        <f t="shared" si="3"/>
        <v>3.07</v>
      </c>
      <c r="AI17" s="46">
        <f t="shared" si="3"/>
        <v>0.46338100000000004</v>
      </c>
      <c r="AJ17" s="46">
        <f t="shared" si="3"/>
        <v>97.01517000000004</v>
      </c>
      <c r="AK17" s="46">
        <f t="shared" si="3"/>
        <v>402.2219640000002</v>
      </c>
      <c r="AL17" s="46">
        <f t="shared" si="3"/>
        <v>1363.5738210000009</v>
      </c>
      <c r="AM17" s="46">
        <f t="shared" si="3"/>
        <v>88.76958699999996</v>
      </c>
      <c r="AN17" s="46">
        <f t="shared" si="3"/>
        <v>120.38641399999997</v>
      </c>
      <c r="AO17" s="46">
        <f t="shared" si="3"/>
        <v>1483.960235000001</v>
      </c>
      <c r="AP17" s="46">
        <f t="shared" si="3"/>
        <v>1572.7298220000007</v>
      </c>
      <c r="AQ17" s="46">
        <f t="shared" si="3"/>
        <v>433.2721870000003</v>
      </c>
      <c r="AR17" s="46">
        <f t="shared" si="3"/>
        <v>2006.0020090000012</v>
      </c>
    </row>
    <row r="18" spans="1:44" ht="15">
      <c r="A18" s="9" t="s">
        <v>30</v>
      </c>
      <c r="B18" s="13">
        <f>SUM(B2:B15)</f>
        <v>12.9068</v>
      </c>
      <c r="C18" s="13">
        <f aca="true" t="shared" si="4" ref="C18:AR18">SUM(C2:C15)</f>
        <v>0.337299</v>
      </c>
      <c r="D18" s="13">
        <f t="shared" si="4"/>
        <v>11.076502999999999</v>
      </c>
      <c r="E18" s="13">
        <f t="shared" si="4"/>
        <v>0</v>
      </c>
      <c r="F18" s="13">
        <f t="shared" si="4"/>
        <v>20.417154999999998</v>
      </c>
      <c r="G18" s="13">
        <f t="shared" si="4"/>
        <v>0</v>
      </c>
      <c r="H18" s="13">
        <f t="shared" si="4"/>
        <v>0.053672</v>
      </c>
      <c r="I18" s="13">
        <f t="shared" si="4"/>
        <v>11.699482000000001</v>
      </c>
      <c r="J18" s="13">
        <f t="shared" si="4"/>
        <v>0</v>
      </c>
      <c r="K18" s="13">
        <f t="shared" si="4"/>
        <v>4.668166</v>
      </c>
      <c r="L18" s="13">
        <f t="shared" si="4"/>
        <v>11.217338</v>
      </c>
      <c r="M18" s="13">
        <f t="shared" si="4"/>
        <v>9.352475</v>
      </c>
      <c r="N18" s="13">
        <f t="shared" si="4"/>
        <v>0</v>
      </c>
      <c r="O18" s="13">
        <f t="shared" si="4"/>
        <v>0</v>
      </c>
      <c r="P18" s="13">
        <f t="shared" si="4"/>
        <v>2.3051340000000002</v>
      </c>
      <c r="Q18" s="13">
        <f t="shared" si="4"/>
        <v>19.288984</v>
      </c>
      <c r="R18" s="13">
        <f t="shared" si="4"/>
        <v>188.53934200000003</v>
      </c>
      <c r="S18" s="13">
        <f t="shared" si="4"/>
        <v>0.505953</v>
      </c>
      <c r="T18" s="13">
        <v>0</v>
      </c>
      <c r="U18" s="13">
        <f t="shared" si="4"/>
        <v>1.961</v>
      </c>
      <c r="V18" s="13">
        <f t="shared" si="4"/>
        <v>0</v>
      </c>
      <c r="W18" s="13">
        <f t="shared" si="4"/>
        <v>44.461504999999995</v>
      </c>
      <c r="X18" s="13">
        <f t="shared" si="4"/>
        <v>0.38568</v>
      </c>
      <c r="Y18" s="13">
        <f t="shared" si="4"/>
        <v>40.18729</v>
      </c>
      <c r="Z18" s="13">
        <f t="shared" si="4"/>
        <v>0</v>
      </c>
      <c r="AA18" s="13">
        <f t="shared" si="4"/>
        <v>1.5</v>
      </c>
      <c r="AB18" s="13">
        <f t="shared" si="4"/>
        <v>0</v>
      </c>
      <c r="AC18" s="13">
        <f t="shared" si="4"/>
        <v>0</v>
      </c>
      <c r="AD18" s="13">
        <f t="shared" si="4"/>
        <v>0.545239</v>
      </c>
      <c r="AE18" s="13">
        <f t="shared" si="4"/>
        <v>1.65157</v>
      </c>
      <c r="AF18" s="13">
        <f t="shared" si="4"/>
        <v>29.401663999999997</v>
      </c>
      <c r="AG18" s="13">
        <f t="shared" si="4"/>
        <v>7.828037</v>
      </c>
      <c r="AH18" s="13">
        <f t="shared" si="4"/>
        <v>0</v>
      </c>
      <c r="AI18" s="13">
        <f t="shared" si="4"/>
        <v>0</v>
      </c>
      <c r="AJ18" s="13">
        <f t="shared" si="4"/>
        <v>21.928855</v>
      </c>
      <c r="AK18" s="13">
        <f t="shared" si="4"/>
        <v>268.1565570000001</v>
      </c>
      <c r="AL18" s="13">
        <f t="shared" si="4"/>
        <v>709.270836</v>
      </c>
      <c r="AM18" s="13">
        <f t="shared" si="4"/>
        <v>1.2922869999999997</v>
      </c>
      <c r="AN18" s="13">
        <f t="shared" si="4"/>
        <v>72.329764</v>
      </c>
      <c r="AO18" s="13">
        <f t="shared" si="4"/>
        <v>781.6006000000001</v>
      </c>
      <c r="AP18" s="13">
        <f t="shared" si="4"/>
        <v>782.8928870000001</v>
      </c>
      <c r="AQ18" s="13">
        <f t="shared" si="4"/>
        <v>355.63581100000005</v>
      </c>
      <c r="AR18" s="13">
        <f t="shared" si="4"/>
        <v>1138.528698</v>
      </c>
    </row>
    <row r="19" spans="1:44" ht="15">
      <c r="A19" s="9" t="s">
        <v>31</v>
      </c>
      <c r="B19" s="13">
        <f>B16</f>
        <v>11.210321999999996</v>
      </c>
      <c r="C19" s="13">
        <f aca="true" t="shared" si="5" ref="C19:AR19">C16</f>
        <v>12.280154999999997</v>
      </c>
      <c r="D19" s="13">
        <f t="shared" si="5"/>
        <v>10.721252</v>
      </c>
      <c r="E19" s="13">
        <f t="shared" si="5"/>
        <v>0.2</v>
      </c>
      <c r="F19" s="13">
        <f t="shared" si="5"/>
        <v>22.649163</v>
      </c>
      <c r="G19" s="13">
        <f t="shared" si="5"/>
        <v>5.969931</v>
      </c>
      <c r="H19" s="13">
        <f t="shared" si="5"/>
        <v>0.320421</v>
      </c>
      <c r="I19" s="13">
        <f t="shared" si="5"/>
        <v>92.96190900000005</v>
      </c>
      <c r="J19" s="13">
        <f t="shared" si="5"/>
        <v>0</v>
      </c>
      <c r="K19" s="13">
        <f t="shared" si="5"/>
        <v>9.670594000000001</v>
      </c>
      <c r="L19" s="13">
        <f t="shared" si="5"/>
        <v>0.101</v>
      </c>
      <c r="M19" s="13">
        <f t="shared" si="5"/>
        <v>64.09377500000002</v>
      </c>
      <c r="N19" s="13">
        <f t="shared" si="5"/>
        <v>0.2688</v>
      </c>
      <c r="O19" s="13">
        <f t="shared" si="5"/>
        <v>0.329448</v>
      </c>
      <c r="P19" s="13">
        <f t="shared" si="5"/>
        <v>12.258114</v>
      </c>
      <c r="Q19" s="13">
        <f t="shared" si="5"/>
        <v>9.772203</v>
      </c>
      <c r="R19" s="13">
        <f t="shared" si="5"/>
        <v>29.30880500000001</v>
      </c>
      <c r="S19" s="13">
        <f t="shared" si="5"/>
        <v>53.403334</v>
      </c>
      <c r="T19" s="54">
        <v>0.37</v>
      </c>
      <c r="U19" s="13">
        <f t="shared" si="5"/>
        <v>1.336992</v>
      </c>
      <c r="V19" s="13">
        <f t="shared" si="5"/>
        <v>0</v>
      </c>
      <c r="W19" s="13">
        <f t="shared" si="5"/>
        <v>51.05301200000001</v>
      </c>
      <c r="X19" s="13">
        <f t="shared" si="5"/>
        <v>0.47381000000000006</v>
      </c>
      <c r="Y19" s="13">
        <f t="shared" si="5"/>
        <v>22.436320000000013</v>
      </c>
      <c r="Z19" s="13">
        <f t="shared" si="5"/>
        <v>0.015</v>
      </c>
      <c r="AA19" s="13">
        <f t="shared" si="5"/>
        <v>3.3</v>
      </c>
      <c r="AB19" s="13">
        <f t="shared" si="5"/>
        <v>1.8491579999999996</v>
      </c>
      <c r="AC19" s="13">
        <f t="shared" si="5"/>
        <v>11.743516</v>
      </c>
      <c r="AD19" s="13">
        <f t="shared" si="5"/>
        <v>1</v>
      </c>
      <c r="AE19" s="13">
        <f t="shared" si="5"/>
        <v>12.033516999999998</v>
      </c>
      <c r="AF19" s="13">
        <f t="shared" si="5"/>
        <v>55.28419000000003</v>
      </c>
      <c r="AG19" s="13">
        <f t="shared" si="5"/>
        <v>23.937330000000006</v>
      </c>
      <c r="AH19" s="13">
        <f t="shared" si="5"/>
        <v>3.07</v>
      </c>
      <c r="AI19" s="13">
        <f t="shared" si="5"/>
        <v>0.46338100000000004</v>
      </c>
      <c r="AJ19" s="13">
        <f t="shared" si="5"/>
        <v>75.08631500000004</v>
      </c>
      <c r="AK19" s="13">
        <f t="shared" si="5"/>
        <v>134.06540700000008</v>
      </c>
      <c r="AL19" s="13">
        <f t="shared" si="5"/>
        <v>654.3029850000007</v>
      </c>
      <c r="AM19" s="13">
        <f t="shared" si="5"/>
        <v>87.47729999999996</v>
      </c>
      <c r="AN19" s="13">
        <f t="shared" si="5"/>
        <v>48.05664999999997</v>
      </c>
      <c r="AO19" s="13">
        <f t="shared" si="5"/>
        <v>702.3596350000007</v>
      </c>
      <c r="AP19" s="13">
        <f t="shared" si="5"/>
        <v>789.8369350000007</v>
      </c>
      <c r="AQ19" s="13">
        <f t="shared" si="5"/>
        <v>77.63637600000027</v>
      </c>
      <c r="AR19" s="13">
        <f t="shared" si="5"/>
        <v>867.473311000001</v>
      </c>
    </row>
    <row r="20" ht="15">
      <c r="B20" s="10"/>
    </row>
    <row r="21" spans="1:44" ht="15">
      <c r="A21" s="9" t="s">
        <v>112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5" t="s">
        <v>32</v>
      </c>
      <c r="AM21" s="5" t="s">
        <v>254</v>
      </c>
      <c r="AN21" s="5" t="s">
        <v>24</v>
      </c>
      <c r="AO21" s="5" t="s">
        <v>26</v>
      </c>
      <c r="AP21" s="5" t="s">
        <v>255</v>
      </c>
      <c r="AQ21" s="5" t="s">
        <v>252</v>
      </c>
      <c r="AR21" s="5" t="s">
        <v>253</v>
      </c>
    </row>
    <row r="22" spans="1:44" ht="15">
      <c r="A22" s="4" t="s">
        <v>238</v>
      </c>
      <c r="B22" s="47">
        <f>B2/AR2</f>
        <v>0.004084233168568615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15">
        <f>AL2/$AR$2</f>
        <v>0.47281522032274836</v>
      </c>
      <c r="AM22" s="15">
        <f aca="true" t="shared" si="6" ref="AM22:AR22">AM2/$AR$2</f>
        <v>0.003379106031909563</v>
      </c>
      <c r="AN22" s="15">
        <f t="shared" si="6"/>
        <v>0.011777096392366924</v>
      </c>
      <c r="AO22" s="15">
        <f t="shared" si="6"/>
        <v>0.4845923167151153</v>
      </c>
      <c r="AP22" s="15">
        <f t="shared" si="6"/>
        <v>0.4879714227470248</v>
      </c>
      <c r="AQ22" s="15">
        <f t="shared" si="6"/>
        <v>0.5120285772529751</v>
      </c>
      <c r="AR22" s="15">
        <f t="shared" si="6"/>
        <v>1</v>
      </c>
    </row>
    <row r="23" spans="1:44" ht="15">
      <c r="A23" s="4" t="s">
        <v>239</v>
      </c>
      <c r="B23" s="47">
        <f aca="true" t="shared" si="7" ref="B23:B39">B3/AR3</f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15">
        <f>AL3/$AR3</f>
        <v>0.9216218928532574</v>
      </c>
      <c r="AM23" s="15">
        <f aca="true" t="shared" si="8" ref="AM23:AR23">AM3/$AR3</f>
        <v>0</v>
      </c>
      <c r="AN23" s="15">
        <f t="shared" si="8"/>
        <v>0.046434956493943344</v>
      </c>
      <c r="AO23" s="15">
        <f t="shared" si="8"/>
        <v>0.9680568493472007</v>
      </c>
      <c r="AP23" s="15">
        <f t="shared" si="8"/>
        <v>0.9680568493472007</v>
      </c>
      <c r="AQ23" s="15">
        <f t="shared" si="8"/>
        <v>0.031943150652799256</v>
      </c>
      <c r="AR23" s="15">
        <f t="shared" si="8"/>
        <v>1</v>
      </c>
    </row>
    <row r="24" spans="1:44" ht="15">
      <c r="A24" s="4" t="s">
        <v>240</v>
      </c>
      <c r="B24" s="47">
        <f t="shared" si="7"/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15">
        <f aca="true" t="shared" si="9" ref="AL24:AR24">AL4/$AR4</f>
        <v>0.8233539261563395</v>
      </c>
      <c r="AM24" s="15">
        <f t="shared" si="9"/>
        <v>0.0001698844191354412</v>
      </c>
      <c r="AN24" s="15">
        <f t="shared" si="9"/>
        <v>0</v>
      </c>
      <c r="AO24" s="15">
        <f t="shared" si="9"/>
        <v>0.8233539261563395</v>
      </c>
      <c r="AP24" s="15">
        <f t="shared" si="9"/>
        <v>0.823523810575475</v>
      </c>
      <c r="AQ24" s="15">
        <f t="shared" si="9"/>
        <v>0.176476189424525</v>
      </c>
      <c r="AR24" s="15">
        <f t="shared" si="9"/>
        <v>1</v>
      </c>
    </row>
    <row r="25" spans="1:44" ht="15">
      <c r="A25" s="4" t="s">
        <v>241</v>
      </c>
      <c r="B25" s="47">
        <f t="shared" si="7"/>
        <v>0.043515412113002236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15">
        <f aca="true" t="shared" si="10" ref="AL25:AR25">AL5/$AR5</f>
        <v>0.9499086675738545</v>
      </c>
      <c r="AM25" s="15">
        <f t="shared" si="10"/>
        <v>0.003108692997114057</v>
      </c>
      <c r="AN25" s="15">
        <f t="shared" si="10"/>
        <v>0.03124761171161074</v>
      </c>
      <c r="AO25" s="15">
        <f t="shared" si="10"/>
        <v>0.9811562792854652</v>
      </c>
      <c r="AP25" s="15">
        <f t="shared" si="10"/>
        <v>0.9842649722825794</v>
      </c>
      <c r="AQ25" s="15">
        <f t="shared" si="10"/>
        <v>0.015735027717420677</v>
      </c>
      <c r="AR25" s="15">
        <f t="shared" si="10"/>
        <v>1</v>
      </c>
    </row>
    <row r="26" spans="1:44" ht="15">
      <c r="A26" s="4" t="s">
        <v>242</v>
      </c>
      <c r="B26" s="47">
        <f t="shared" si="7"/>
        <v>0.0026302240712047374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15">
        <f aca="true" t="shared" si="11" ref="AL26:AR26">AL6/$AR6</f>
        <v>0.3736670382028359</v>
      </c>
      <c r="AM26" s="15">
        <f t="shared" si="11"/>
        <v>0.0003434961254838953</v>
      </c>
      <c r="AN26" s="15">
        <f t="shared" si="11"/>
        <v>0.11862033558946806</v>
      </c>
      <c r="AO26" s="15">
        <f t="shared" si="11"/>
        <v>0.49228737379230403</v>
      </c>
      <c r="AP26" s="15">
        <f t="shared" si="11"/>
        <v>0.4926308699177879</v>
      </c>
      <c r="AQ26" s="15">
        <f t="shared" si="11"/>
        <v>0.5073691300822121</v>
      </c>
      <c r="AR26" s="15">
        <f t="shared" si="11"/>
        <v>1</v>
      </c>
    </row>
    <row r="27" spans="1:44" ht="15">
      <c r="A27" s="4" t="s">
        <v>243</v>
      </c>
      <c r="B27" s="47">
        <f>B7/AR7</f>
        <v>0.5086180703222767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15">
        <f aca="true" t="shared" si="12" ref="AL27:AR27">AL7/$AR7</f>
        <v>0.9816075898365012</v>
      </c>
      <c r="AM27" s="15">
        <f t="shared" si="12"/>
        <v>0</v>
      </c>
      <c r="AN27" s="15">
        <f t="shared" si="12"/>
        <v>0</v>
      </c>
      <c r="AO27" s="15">
        <f t="shared" si="12"/>
        <v>0.9816075898365012</v>
      </c>
      <c r="AP27" s="15">
        <f t="shared" si="12"/>
        <v>0.9816075898365012</v>
      </c>
      <c r="AQ27" s="15">
        <f t="shared" si="12"/>
        <v>0.01839241016349876</v>
      </c>
      <c r="AR27" s="15">
        <f t="shared" si="12"/>
        <v>1</v>
      </c>
    </row>
    <row r="28" spans="1:44" ht="15">
      <c r="A28" s="4" t="s">
        <v>244</v>
      </c>
      <c r="B28" s="47">
        <f t="shared" si="7"/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15">
        <f aca="true" t="shared" si="13" ref="AL28:AR28">AL8/$AR8</f>
        <v>0.8859506401311867</v>
      </c>
      <c r="AM28" s="15">
        <f t="shared" si="13"/>
        <v>0.001392285679200115</v>
      </c>
      <c r="AN28" s="15">
        <f t="shared" si="13"/>
        <v>0</v>
      </c>
      <c r="AO28" s="15">
        <f t="shared" si="13"/>
        <v>0.8859506401311867</v>
      </c>
      <c r="AP28" s="15">
        <f t="shared" si="13"/>
        <v>0.8873429258103869</v>
      </c>
      <c r="AQ28" s="15">
        <f t="shared" si="13"/>
        <v>0.11265707418961317</v>
      </c>
      <c r="AR28" s="15">
        <f t="shared" si="13"/>
        <v>1</v>
      </c>
    </row>
    <row r="29" spans="1:44" ht="15">
      <c r="A29" s="4" t="s">
        <v>245</v>
      </c>
      <c r="B29" s="47">
        <f t="shared" si="7"/>
        <v>0.010147389419064396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15">
        <f aca="true" t="shared" si="14" ref="AL29:AR29">AL9/$AR9</f>
        <v>0.4174627119504063</v>
      </c>
      <c r="AM29" s="15">
        <f t="shared" si="14"/>
        <v>0.0006364774149191024</v>
      </c>
      <c r="AN29" s="15">
        <f t="shared" si="14"/>
        <v>0</v>
      </c>
      <c r="AO29" s="15">
        <f t="shared" si="14"/>
        <v>0.4174627119504063</v>
      </c>
      <c r="AP29" s="15">
        <f t="shared" si="14"/>
        <v>0.4180991893653254</v>
      </c>
      <c r="AQ29" s="15">
        <f t="shared" si="14"/>
        <v>0.5819008106346746</v>
      </c>
      <c r="AR29" s="15">
        <f t="shared" si="14"/>
        <v>1</v>
      </c>
    </row>
    <row r="30" spans="1:44" ht="15">
      <c r="A30" s="4" t="s">
        <v>246</v>
      </c>
      <c r="B30" s="47">
        <f t="shared" si="7"/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15">
        <f aca="true" t="shared" si="15" ref="AL30:AR30">AL10/$AR10</f>
        <v>0.6105740967194351</v>
      </c>
      <c r="AM30" s="15">
        <f t="shared" si="15"/>
        <v>0</v>
      </c>
      <c r="AN30" s="15">
        <f t="shared" si="15"/>
        <v>0.08199047018451065</v>
      </c>
      <c r="AO30" s="15">
        <f t="shared" si="15"/>
        <v>0.6925645669039457</v>
      </c>
      <c r="AP30" s="15">
        <f t="shared" si="15"/>
        <v>0.6925645669039457</v>
      </c>
      <c r="AQ30" s="15">
        <f t="shared" si="15"/>
        <v>0.3074354330960543</v>
      </c>
      <c r="AR30" s="15">
        <f t="shared" si="15"/>
        <v>1</v>
      </c>
    </row>
    <row r="31" spans="1:44" ht="15">
      <c r="A31" s="4" t="s">
        <v>247</v>
      </c>
      <c r="B31" s="47">
        <f t="shared" si="7"/>
        <v>0.00013582735348791368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15">
        <f aca="true" t="shared" si="16" ref="AL31:AR31">AL11/$AR11</f>
        <v>0.6781376637140442</v>
      </c>
      <c r="AM31" s="15">
        <f t="shared" si="16"/>
        <v>0.0006446678453790045</v>
      </c>
      <c r="AN31" s="15">
        <f t="shared" si="16"/>
        <v>0.0592354627513241</v>
      </c>
      <c r="AO31" s="15">
        <f t="shared" si="16"/>
        <v>0.7373731264653682</v>
      </c>
      <c r="AP31" s="15">
        <f t="shared" si="16"/>
        <v>0.7380177943107473</v>
      </c>
      <c r="AQ31" s="15">
        <f t="shared" si="16"/>
        <v>0.2619822056892527</v>
      </c>
      <c r="AR31" s="15">
        <f t="shared" si="16"/>
        <v>1</v>
      </c>
    </row>
    <row r="32" spans="1:44" ht="15">
      <c r="A32" s="4" t="s">
        <v>248</v>
      </c>
      <c r="B32" s="47">
        <f t="shared" si="7"/>
        <v>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15">
        <f aca="true" t="shared" si="17" ref="AL32:AR32">AL12/$AR12</f>
        <v>0.8152872992452544</v>
      </c>
      <c r="AM32" s="15">
        <f t="shared" si="17"/>
        <v>0</v>
      </c>
      <c r="AN32" s="15">
        <f t="shared" si="17"/>
        <v>0.07409706195903294</v>
      </c>
      <c r="AO32" s="15">
        <f t="shared" si="17"/>
        <v>0.8893843612042874</v>
      </c>
      <c r="AP32" s="15">
        <f t="shared" si="17"/>
        <v>0.8893843612042874</v>
      </c>
      <c r="AQ32" s="15">
        <f t="shared" si="17"/>
        <v>0.11061563879571257</v>
      </c>
      <c r="AR32" s="15">
        <f t="shared" si="17"/>
        <v>1</v>
      </c>
    </row>
    <row r="33" spans="1:44" ht="15">
      <c r="A33" s="4" t="s">
        <v>249</v>
      </c>
      <c r="B33" s="47">
        <f t="shared" si="7"/>
        <v>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15">
        <f aca="true" t="shared" si="18" ref="AL33:AR33">AL13/$AR13</f>
        <v>0.07895373472858853</v>
      </c>
      <c r="AM33" s="15">
        <f t="shared" si="18"/>
        <v>0</v>
      </c>
      <c r="AN33" s="15">
        <f t="shared" si="18"/>
        <v>0.20875818828574408</v>
      </c>
      <c r="AO33" s="15">
        <f t="shared" si="18"/>
        <v>0.2877119230143326</v>
      </c>
      <c r="AP33" s="15">
        <f t="shared" si="18"/>
        <v>0.2877119230143326</v>
      </c>
      <c r="AQ33" s="15">
        <f t="shared" si="18"/>
        <v>0.7122880769856673</v>
      </c>
      <c r="AR33" s="15">
        <f t="shared" si="18"/>
        <v>1</v>
      </c>
    </row>
    <row r="34" spans="1:44" ht="15">
      <c r="A34" s="4" t="s">
        <v>250</v>
      </c>
      <c r="B34" s="47">
        <f t="shared" si="7"/>
        <v>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15">
        <f aca="true" t="shared" si="19" ref="AL34:AR34">AL14/$AR14</f>
        <v>0.6322083072300515</v>
      </c>
      <c r="AM34" s="15">
        <f t="shared" si="19"/>
        <v>0</v>
      </c>
      <c r="AN34" s="15">
        <f t="shared" si="19"/>
        <v>0.36779169276994855</v>
      </c>
      <c r="AO34" s="15">
        <f t="shared" si="19"/>
        <v>1</v>
      </c>
      <c r="AP34" s="15">
        <f t="shared" si="19"/>
        <v>1</v>
      </c>
      <c r="AQ34" s="15">
        <f t="shared" si="19"/>
        <v>0</v>
      </c>
      <c r="AR34" s="15">
        <f t="shared" si="19"/>
        <v>1</v>
      </c>
    </row>
    <row r="35" spans="1:44" ht="15">
      <c r="A35" s="4" t="s">
        <v>251</v>
      </c>
      <c r="B35" s="47">
        <f t="shared" si="7"/>
        <v>0.02559396706837635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15">
        <f aca="true" t="shared" si="20" ref="AL35:AR35">AL15/$AR15</f>
        <v>0.726223507418874</v>
      </c>
      <c r="AM35" s="15">
        <f t="shared" si="20"/>
        <v>0</v>
      </c>
      <c r="AN35" s="15">
        <f t="shared" si="20"/>
        <v>0</v>
      </c>
      <c r="AO35" s="15">
        <f t="shared" si="20"/>
        <v>0.726223507418874</v>
      </c>
      <c r="AP35" s="15">
        <f t="shared" si="20"/>
        <v>0.726223507418874</v>
      </c>
      <c r="AQ35" s="15">
        <f t="shared" si="20"/>
        <v>0.27377649258112596</v>
      </c>
      <c r="AR35" s="15">
        <f t="shared" si="20"/>
        <v>1</v>
      </c>
    </row>
    <row r="36" spans="1:44" ht="15">
      <c r="A36" s="4" t="s">
        <v>22</v>
      </c>
      <c r="B36" s="47">
        <f t="shared" si="7"/>
        <v>0.01292295896351788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15">
        <f aca="true" t="shared" si="21" ref="AL36:AR36">AL16/$AR16</f>
        <v>0.7542629573764489</v>
      </c>
      <c r="AM36" s="15">
        <f t="shared" si="21"/>
        <v>0.1008414885976819</v>
      </c>
      <c r="AN36" s="15">
        <f t="shared" si="21"/>
        <v>0.0553984190529176</v>
      </c>
      <c r="AO36" s="15">
        <f t="shared" si="21"/>
        <v>0.8096613764293665</v>
      </c>
      <c r="AP36" s="15">
        <f t="shared" si="21"/>
        <v>0.9105028650270485</v>
      </c>
      <c r="AQ36" s="15">
        <f t="shared" si="21"/>
        <v>0.08949713497295156</v>
      </c>
      <c r="AR36" s="15">
        <f t="shared" si="21"/>
        <v>1</v>
      </c>
    </row>
    <row r="37" spans="1:44" ht="15">
      <c r="A37" s="5" t="s">
        <v>23</v>
      </c>
      <c r="B37" s="47">
        <f t="shared" si="7"/>
        <v>0.012022481478980404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15">
        <f>AL17/$AR17</f>
        <v>0.67974698673395</v>
      </c>
      <c r="AM37" s="15">
        <f aca="true" t="shared" si="22" ref="AM37:AR37">AM17/$AR17</f>
        <v>0.044251993069663924</v>
      </c>
      <c r="AN37" s="15">
        <f t="shared" si="22"/>
        <v>0.06001310739464962</v>
      </c>
      <c r="AO37" s="15">
        <f t="shared" si="22"/>
        <v>0.7397600941285997</v>
      </c>
      <c r="AP37" s="15">
        <f t="shared" si="22"/>
        <v>0.7840120871982635</v>
      </c>
      <c r="AQ37" s="15">
        <f t="shared" si="22"/>
        <v>0.2159879128017364</v>
      </c>
      <c r="AR37" s="15">
        <f t="shared" si="22"/>
        <v>1</v>
      </c>
    </row>
    <row r="38" spans="1:44" ht="15">
      <c r="A38" s="9" t="s">
        <v>30</v>
      </c>
      <c r="B38" s="47">
        <f t="shared" si="7"/>
        <v>0.011336385303833596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15">
        <f aca="true" t="shared" si="23" ref="AL38:AR38">AL18/$AR18</f>
        <v>0.6229714167468443</v>
      </c>
      <c r="AM38" s="15">
        <f t="shared" si="23"/>
        <v>0.0011350500011726534</v>
      </c>
      <c r="AN38" s="15">
        <f t="shared" si="23"/>
        <v>0.06352915313163233</v>
      </c>
      <c r="AO38" s="15">
        <f t="shared" si="23"/>
        <v>0.6865005698784766</v>
      </c>
      <c r="AP38" s="15">
        <f t="shared" si="23"/>
        <v>0.6876356198796493</v>
      </c>
      <c r="AQ38" s="15">
        <f t="shared" si="23"/>
        <v>0.3123643801203507</v>
      </c>
      <c r="AR38" s="15">
        <f t="shared" si="23"/>
        <v>1</v>
      </c>
    </row>
    <row r="39" spans="1:44" ht="15">
      <c r="A39" s="9" t="s">
        <v>31</v>
      </c>
      <c r="B39" s="47">
        <f t="shared" si="7"/>
        <v>0.01292295896351788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5">
        <f aca="true" t="shared" si="24" ref="AL39:AR39">AL19/$AR19</f>
        <v>0.7542629573764489</v>
      </c>
      <c r="AM39" s="15">
        <f t="shared" si="24"/>
        <v>0.1008414885976819</v>
      </c>
      <c r="AN39" s="15">
        <f t="shared" si="24"/>
        <v>0.0553984190529176</v>
      </c>
      <c r="AO39" s="15">
        <f t="shared" si="24"/>
        <v>0.8096613764293665</v>
      </c>
      <c r="AP39" s="15">
        <f t="shared" si="24"/>
        <v>0.9105028650270485</v>
      </c>
      <c r="AQ39" s="15">
        <f t="shared" si="24"/>
        <v>0.08949713497295156</v>
      </c>
      <c r="AR39" s="15">
        <f t="shared" si="24"/>
        <v>1</v>
      </c>
    </row>
    <row r="40" spans="38:44" ht="15">
      <c r="AL40" s="15"/>
      <c r="AM40" s="15"/>
      <c r="AN40" s="15"/>
      <c r="AO40" s="15"/>
      <c r="AP40" s="15"/>
      <c r="AQ40" s="15"/>
      <c r="AR40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6"/>
  <sheetViews>
    <sheetView zoomScale="60" zoomScaleNormal="60" zoomScalePageLayoutView="0" workbookViewId="0" topLeftCell="A1">
      <pane xSplit="1" ySplit="1" topLeftCell="S2" activePane="bottomRight" state="frozen"/>
      <selection pane="topLeft" activeCell="A1" sqref="A1:AQ72"/>
      <selection pane="topRight" activeCell="A1" sqref="A1:AQ72"/>
      <selection pane="bottomLeft" activeCell="A1" sqref="A1:AQ72"/>
      <selection pane="bottomRight" activeCell="AE1" sqref="AE1:AE21"/>
    </sheetView>
  </sheetViews>
  <sheetFormatPr defaultColWidth="9.140625" defaultRowHeight="15"/>
  <cols>
    <col min="1" max="1" width="47.8515625" style="8" customWidth="1"/>
    <col min="2" max="37" width="38.00390625" style="8" customWidth="1"/>
    <col min="38" max="41" width="13.7109375" style="8" customWidth="1"/>
    <col min="42" max="42" width="20.00390625" style="8" customWidth="1"/>
    <col min="43" max="43" width="13.7109375" style="8" customWidth="1"/>
    <col min="44" max="44" width="22.421875" style="8" customWidth="1"/>
    <col min="45" max="16384" width="9.140625" style="8" customWidth="1"/>
  </cols>
  <sheetData>
    <row r="1" spans="1:44" ht="15">
      <c r="A1" s="9" t="s">
        <v>112</v>
      </c>
      <c r="B1" s="9" t="s">
        <v>269</v>
      </c>
      <c r="C1" s="9" t="s">
        <v>270</v>
      </c>
      <c r="D1" s="9" t="s">
        <v>271</v>
      </c>
      <c r="E1" s="9" t="s">
        <v>272</v>
      </c>
      <c r="F1" s="9" t="s">
        <v>273</v>
      </c>
      <c r="G1" s="9" t="s">
        <v>274</v>
      </c>
      <c r="H1" s="9" t="s">
        <v>275</v>
      </c>
      <c r="I1" s="9" t="s">
        <v>276</v>
      </c>
      <c r="J1" s="9" t="s">
        <v>277</v>
      </c>
      <c r="K1" s="9" t="s">
        <v>278</v>
      </c>
      <c r="L1" s="9" t="s">
        <v>279</v>
      </c>
      <c r="M1" s="9" t="s">
        <v>280</v>
      </c>
      <c r="N1" s="9" t="s">
        <v>281</v>
      </c>
      <c r="O1" s="9"/>
      <c r="P1" s="9" t="s">
        <v>283</v>
      </c>
      <c r="Q1" s="9" t="s">
        <v>284</v>
      </c>
      <c r="R1" s="9" t="s">
        <v>285</v>
      </c>
      <c r="S1" s="9" t="s">
        <v>286</v>
      </c>
      <c r="T1" s="9" t="s">
        <v>306</v>
      </c>
      <c r="U1" s="9" t="s">
        <v>287</v>
      </c>
      <c r="V1" s="9" t="s">
        <v>288</v>
      </c>
      <c r="W1" s="9" t="s">
        <v>289</v>
      </c>
      <c r="X1" s="9" t="s">
        <v>290</v>
      </c>
      <c r="Y1" s="9" t="s">
        <v>291</v>
      </c>
      <c r="Z1" s="9" t="s">
        <v>292</v>
      </c>
      <c r="AA1" s="9" t="s">
        <v>293</v>
      </c>
      <c r="AB1" s="9" t="s">
        <v>294</v>
      </c>
      <c r="AC1" s="9" t="s">
        <v>295</v>
      </c>
      <c r="AD1" s="9" t="s">
        <v>296</v>
      </c>
      <c r="AE1" s="9" t="s">
        <v>297</v>
      </c>
      <c r="AF1" s="9" t="s">
        <v>298</v>
      </c>
      <c r="AG1" s="9" t="s">
        <v>299</v>
      </c>
      <c r="AH1" s="9" t="s">
        <v>300</v>
      </c>
      <c r="AI1" s="9" t="s">
        <v>301</v>
      </c>
      <c r="AJ1" s="9" t="s">
        <v>305</v>
      </c>
      <c r="AK1" s="9" t="s">
        <v>302</v>
      </c>
      <c r="AL1" s="5" t="s">
        <v>32</v>
      </c>
      <c r="AM1" s="5" t="s">
        <v>254</v>
      </c>
      <c r="AN1" s="5" t="s">
        <v>24</v>
      </c>
      <c r="AO1" s="5" t="s">
        <v>26</v>
      </c>
      <c r="AP1" s="5" t="s">
        <v>255</v>
      </c>
      <c r="AQ1" s="5" t="s">
        <v>252</v>
      </c>
      <c r="AR1" s="5" t="s">
        <v>253</v>
      </c>
    </row>
    <row r="2" spans="1:44" ht="15">
      <c r="A2" s="1" t="s">
        <v>220</v>
      </c>
      <c r="B2"/>
      <c r="C2"/>
      <c r="D2"/>
      <c r="E2"/>
      <c r="F2">
        <v>0.364632</v>
      </c>
      <c r="G2"/>
      <c r="H2"/>
      <c r="I2">
        <v>1.619809</v>
      </c>
      <c r="J2"/>
      <c r="K2">
        <v>0.9086080000000001</v>
      </c>
      <c r="L2">
        <v>3.041404</v>
      </c>
      <c r="M2">
        <v>2.172196</v>
      </c>
      <c r="N2"/>
      <c r="O2"/>
      <c r="P2">
        <v>0.8382670000000001</v>
      </c>
      <c r="Q2">
        <v>4.568761</v>
      </c>
      <c r="R2">
        <v>4.846154</v>
      </c>
      <c r="S2"/>
      <c r="T2"/>
      <c r="U2"/>
      <c r="V2"/>
      <c r="W2">
        <v>5.784744999999999</v>
      </c>
      <c r="X2"/>
      <c r="Y2">
        <v>2.985709</v>
      </c>
      <c r="Z2"/>
      <c r="AA2"/>
      <c r="AB2"/>
      <c r="AC2"/>
      <c r="AD2">
        <v>0.3</v>
      </c>
      <c r="AE2"/>
      <c r="AF2">
        <v>6.789486</v>
      </c>
      <c r="AG2">
        <v>1.2346910000000002</v>
      </c>
      <c r="AH2"/>
      <c r="AI2"/>
      <c r="AJ2">
        <v>1.1623929999999998</v>
      </c>
      <c r="AK2">
        <v>49.949472</v>
      </c>
      <c r="AL2" s="8">
        <v>86.266327</v>
      </c>
      <c r="AM2" s="8">
        <v>3.303695</v>
      </c>
      <c r="AN2" s="8">
        <v>3.094258</v>
      </c>
      <c r="AO2" s="8">
        <f aca="true" t="shared" si="0" ref="AO2:AP5">AL2+AN2</f>
        <v>89.360585</v>
      </c>
      <c r="AP2" s="8">
        <f t="shared" si="0"/>
        <v>92.66428</v>
      </c>
      <c r="AQ2" s="8">
        <f aca="true" t="shared" si="1" ref="AQ2:AQ21">AR2-AP2</f>
        <v>23.945356000000004</v>
      </c>
      <c r="AR2" s="8">
        <v>116.60963600000001</v>
      </c>
    </row>
    <row r="3" spans="1:44" ht="15">
      <c r="A3" s="1" t="s">
        <v>221</v>
      </c>
      <c r="B3"/>
      <c r="C3">
        <v>0.062609</v>
      </c>
      <c r="D3">
        <v>4.511787</v>
      </c>
      <c r="E3"/>
      <c r="F3">
        <v>0.163398</v>
      </c>
      <c r="G3"/>
      <c r="H3"/>
      <c r="I3">
        <v>0.35544</v>
      </c>
      <c r="J3"/>
      <c r="K3">
        <v>0.218154</v>
      </c>
      <c r="L3"/>
      <c r="M3">
        <v>0.45529</v>
      </c>
      <c r="N3"/>
      <c r="O3"/>
      <c r="P3">
        <v>0.9784329999999999</v>
      </c>
      <c r="Q3">
        <v>1.15448</v>
      </c>
      <c r="R3">
        <v>2.247748</v>
      </c>
      <c r="S3"/>
      <c r="T3"/>
      <c r="U3"/>
      <c r="V3"/>
      <c r="W3">
        <v>2.317355</v>
      </c>
      <c r="X3"/>
      <c r="Y3">
        <v>0.417091</v>
      </c>
      <c r="Z3"/>
      <c r="AA3"/>
      <c r="AB3"/>
      <c r="AC3"/>
      <c r="AD3"/>
      <c r="AE3"/>
      <c r="AF3">
        <v>1.360223</v>
      </c>
      <c r="AG3">
        <v>1.181395</v>
      </c>
      <c r="AH3"/>
      <c r="AI3"/>
      <c r="AJ3"/>
      <c r="AK3">
        <v>22.415696000000004</v>
      </c>
      <c r="AL3" s="8">
        <v>37.839099000000004</v>
      </c>
      <c r="AN3" s="8">
        <v>13.601829999999998</v>
      </c>
      <c r="AO3" s="8">
        <f aca="true" t="shared" si="2" ref="AO3:AO19">AL3+AN3</f>
        <v>51.440929000000004</v>
      </c>
      <c r="AP3" s="8">
        <f t="shared" si="0"/>
        <v>51.440929000000004</v>
      </c>
      <c r="AQ3" s="8">
        <f t="shared" si="1"/>
        <v>1.8920850000000016</v>
      </c>
      <c r="AR3" s="8">
        <v>53.333014000000006</v>
      </c>
    </row>
    <row r="4" spans="1:44" ht="15">
      <c r="A4" s="1" t="s">
        <v>222</v>
      </c>
      <c r="B4"/>
      <c r="C4"/>
      <c r="D4">
        <v>3.833246</v>
      </c>
      <c r="E4"/>
      <c r="F4">
        <v>1.495345</v>
      </c>
      <c r="G4"/>
      <c r="H4"/>
      <c r="I4">
        <v>0.35544</v>
      </c>
      <c r="J4"/>
      <c r="K4">
        <v>0.5598029999999999</v>
      </c>
      <c r="L4">
        <v>0.20971099999999998</v>
      </c>
      <c r="M4">
        <v>1.796541</v>
      </c>
      <c r="N4"/>
      <c r="O4"/>
      <c r="P4">
        <v>1.075661</v>
      </c>
      <c r="Q4">
        <v>1.3390119999999999</v>
      </c>
      <c r="R4">
        <v>5.759402</v>
      </c>
      <c r="S4"/>
      <c r="T4"/>
      <c r="U4"/>
      <c r="V4"/>
      <c r="W4">
        <v>3.1654079999999998</v>
      </c>
      <c r="X4"/>
      <c r="Y4">
        <v>1.180912</v>
      </c>
      <c r="Z4"/>
      <c r="AA4"/>
      <c r="AB4"/>
      <c r="AC4"/>
      <c r="AD4">
        <v>0.050094</v>
      </c>
      <c r="AE4"/>
      <c r="AF4">
        <v>1.850821</v>
      </c>
      <c r="AG4">
        <v>1.1760140000000001</v>
      </c>
      <c r="AH4"/>
      <c r="AI4"/>
      <c r="AJ4"/>
      <c r="AK4">
        <v>38.818969</v>
      </c>
      <c r="AL4" s="8">
        <v>62.61628499999998</v>
      </c>
      <c r="AM4" s="8">
        <v>0.053069</v>
      </c>
      <c r="AN4" s="8">
        <v>11.2722</v>
      </c>
      <c r="AO4" s="8">
        <f t="shared" si="2"/>
        <v>73.88848499999999</v>
      </c>
      <c r="AP4" s="8">
        <f t="shared" si="0"/>
        <v>73.94155399999998</v>
      </c>
      <c r="AQ4" s="8">
        <f t="shared" si="1"/>
        <v>9.191152000000002</v>
      </c>
      <c r="AR4" s="8">
        <v>83.13270599999998</v>
      </c>
    </row>
    <row r="5" spans="1:44" ht="15">
      <c r="A5" s="1" t="s">
        <v>223</v>
      </c>
      <c r="B5">
        <v>2.886599</v>
      </c>
      <c r="C5"/>
      <c r="D5"/>
      <c r="E5"/>
      <c r="F5">
        <v>1.699348</v>
      </c>
      <c r="G5"/>
      <c r="H5"/>
      <c r="I5">
        <v>1.511589</v>
      </c>
      <c r="J5"/>
      <c r="K5">
        <v>0.752364</v>
      </c>
      <c r="L5"/>
      <c r="M5">
        <v>2.910153</v>
      </c>
      <c r="N5"/>
      <c r="O5"/>
      <c r="P5"/>
      <c r="Q5">
        <v>7.077858000000001</v>
      </c>
      <c r="R5">
        <v>104.890028</v>
      </c>
      <c r="S5">
        <v>15.791338</v>
      </c>
      <c r="T5"/>
      <c r="U5"/>
      <c r="V5"/>
      <c r="W5">
        <v>0.1</v>
      </c>
      <c r="X5">
        <v>0.08284</v>
      </c>
      <c r="Y5">
        <v>1.8912939999999998</v>
      </c>
      <c r="Z5"/>
      <c r="AA5"/>
      <c r="AB5"/>
      <c r="AC5"/>
      <c r="AD5"/>
      <c r="AE5"/>
      <c r="AF5">
        <v>2.441223</v>
      </c>
      <c r="AG5">
        <v>2.216627</v>
      </c>
      <c r="AH5"/>
      <c r="AI5"/>
      <c r="AJ5"/>
      <c r="AK5">
        <v>102.69552</v>
      </c>
      <c r="AL5" s="8">
        <v>231.155443</v>
      </c>
      <c r="AM5" s="8">
        <v>15.794338</v>
      </c>
      <c r="AO5" s="8">
        <f t="shared" si="2"/>
        <v>231.155443</v>
      </c>
      <c r="AP5" s="8">
        <f t="shared" si="0"/>
        <v>246.949781</v>
      </c>
      <c r="AQ5" s="8">
        <f t="shared" si="1"/>
        <v>1.0186710000000119</v>
      </c>
      <c r="AR5" s="8">
        <v>247.968452</v>
      </c>
    </row>
    <row r="6" spans="1:44" ht="15">
      <c r="A6" s="1" t="s">
        <v>224</v>
      </c>
      <c r="B6"/>
      <c r="C6"/>
      <c r="D6"/>
      <c r="E6"/>
      <c r="F6">
        <v>1.394934</v>
      </c>
      <c r="G6"/>
      <c r="H6">
        <v>0.025</v>
      </c>
      <c r="I6">
        <v>0.23696</v>
      </c>
      <c r="J6"/>
      <c r="K6">
        <v>0.099385</v>
      </c>
      <c r="L6">
        <v>2.704411</v>
      </c>
      <c r="M6">
        <v>1.6248909999999999</v>
      </c>
      <c r="N6"/>
      <c r="O6"/>
      <c r="P6">
        <v>0.269929</v>
      </c>
      <c r="Q6">
        <v>0.44255</v>
      </c>
      <c r="R6">
        <v>5.681267999999999</v>
      </c>
      <c r="S6"/>
      <c r="T6"/>
      <c r="U6" s="32">
        <v>0.394503</v>
      </c>
      <c r="V6" s="32"/>
      <c r="W6">
        <v>6.952158000000001</v>
      </c>
      <c r="X6"/>
      <c r="Y6">
        <v>0.36877000000000004</v>
      </c>
      <c r="Z6"/>
      <c r="AA6"/>
      <c r="AB6"/>
      <c r="AC6"/>
      <c r="AD6"/>
      <c r="AE6"/>
      <c r="AF6">
        <v>3.247356</v>
      </c>
      <c r="AG6">
        <v>0.991502</v>
      </c>
      <c r="AH6"/>
      <c r="AI6"/>
      <c r="AJ6">
        <v>0.024041</v>
      </c>
      <c r="AK6">
        <v>48.78589699999999</v>
      </c>
      <c r="AL6" s="8">
        <v>73.21855499999998</v>
      </c>
      <c r="AM6" s="8">
        <v>0.025</v>
      </c>
      <c r="AN6" s="8">
        <v>0.366637</v>
      </c>
      <c r="AO6" s="8">
        <f t="shared" si="2"/>
        <v>73.58519199999998</v>
      </c>
      <c r="AP6" s="8">
        <f aca="true" t="shared" si="3" ref="AP6:AP21">AM6+AO6</f>
        <v>73.61019199999998</v>
      </c>
      <c r="AQ6" s="8">
        <f t="shared" si="1"/>
        <v>6.07671400000001</v>
      </c>
      <c r="AR6" s="8">
        <v>79.686906</v>
      </c>
    </row>
    <row r="7" spans="1:44" ht="15">
      <c r="A7" s="1" t="s">
        <v>225</v>
      </c>
      <c r="B7"/>
      <c r="C7">
        <v>0.609752</v>
      </c>
      <c r="D7"/>
      <c r="E7"/>
      <c r="F7">
        <v>0.713866</v>
      </c>
      <c r="G7"/>
      <c r="H7">
        <v>0.02</v>
      </c>
      <c r="I7">
        <v>0.35544</v>
      </c>
      <c r="J7"/>
      <c r="K7">
        <v>0.512171</v>
      </c>
      <c r="L7">
        <v>1.447794</v>
      </c>
      <c r="M7">
        <v>1.499848</v>
      </c>
      <c r="N7"/>
      <c r="O7"/>
      <c r="P7">
        <v>0.280666</v>
      </c>
      <c r="Q7">
        <v>1.635336</v>
      </c>
      <c r="R7">
        <v>2.8</v>
      </c>
      <c r="S7"/>
      <c r="T7"/>
      <c r="U7"/>
      <c r="V7"/>
      <c r="W7">
        <v>6.131534000000001</v>
      </c>
      <c r="X7"/>
      <c r="Y7">
        <v>1.04886</v>
      </c>
      <c r="Z7"/>
      <c r="AA7"/>
      <c r="AB7"/>
      <c r="AC7"/>
      <c r="AD7"/>
      <c r="AE7"/>
      <c r="AF7">
        <v>1.705277</v>
      </c>
      <c r="AG7">
        <v>0.564162</v>
      </c>
      <c r="AH7"/>
      <c r="AI7"/>
      <c r="AJ7"/>
      <c r="AK7">
        <v>68.24062800000002</v>
      </c>
      <c r="AL7" s="8">
        <v>87.54533400000003</v>
      </c>
      <c r="AM7" s="8">
        <v>0.02</v>
      </c>
      <c r="AN7" s="8">
        <v>1.27551</v>
      </c>
      <c r="AO7" s="8">
        <f t="shared" si="2"/>
        <v>88.82084400000002</v>
      </c>
      <c r="AP7" s="8">
        <f t="shared" si="3"/>
        <v>88.84084400000002</v>
      </c>
      <c r="AQ7" s="8">
        <f t="shared" si="1"/>
        <v>13.536375000000007</v>
      </c>
      <c r="AR7" s="8">
        <v>102.37721900000003</v>
      </c>
    </row>
    <row r="8" spans="1:44" ht="15">
      <c r="A8" s="1" t="s">
        <v>226</v>
      </c>
      <c r="B8"/>
      <c r="C8"/>
      <c r="D8"/>
      <c r="E8"/>
      <c r="F8">
        <v>0.127879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>
        <v>0.1</v>
      </c>
      <c r="X8"/>
      <c r="Y8">
        <v>1.5655240000000001</v>
      </c>
      <c r="Z8"/>
      <c r="AA8"/>
      <c r="AB8"/>
      <c r="AC8"/>
      <c r="AD8"/>
      <c r="AE8"/>
      <c r="AF8">
        <v>0.203517</v>
      </c>
      <c r="AG8"/>
      <c r="AH8"/>
      <c r="AI8"/>
      <c r="AJ8"/>
      <c r="AK8">
        <v>0.2</v>
      </c>
      <c r="AL8" s="8">
        <v>2.19692</v>
      </c>
      <c r="AM8" s="8">
        <v>0.004</v>
      </c>
      <c r="AO8" s="8">
        <f t="shared" si="2"/>
        <v>2.19692</v>
      </c>
      <c r="AP8" s="8">
        <f t="shared" si="3"/>
        <v>2.20092</v>
      </c>
      <c r="AQ8" s="8">
        <f t="shared" si="1"/>
        <v>7.647245999999999</v>
      </c>
      <c r="AR8" s="8">
        <v>9.848165999999999</v>
      </c>
    </row>
    <row r="9" spans="1:44" ht="15">
      <c r="A9" s="1" t="s">
        <v>227</v>
      </c>
      <c r="B9">
        <v>0.4998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>
        <v>0.71</v>
      </c>
      <c r="S9"/>
      <c r="T9"/>
      <c r="U9"/>
      <c r="V9"/>
      <c r="W9">
        <v>1.533179</v>
      </c>
      <c r="X9">
        <v>0.20935</v>
      </c>
      <c r="Y9">
        <v>0.11294</v>
      </c>
      <c r="Z9"/>
      <c r="AA9"/>
      <c r="AB9"/>
      <c r="AC9"/>
      <c r="AD9"/>
      <c r="AE9"/>
      <c r="AF9">
        <v>0.253045</v>
      </c>
      <c r="AG9"/>
      <c r="AH9"/>
      <c r="AI9"/>
      <c r="AJ9"/>
      <c r="AK9"/>
      <c r="AL9" s="8">
        <v>3.318314</v>
      </c>
      <c r="AM9" s="8">
        <v>0.003</v>
      </c>
      <c r="AO9" s="8">
        <f t="shared" si="2"/>
        <v>3.318314</v>
      </c>
      <c r="AP9" s="8">
        <f t="shared" si="3"/>
        <v>3.321314</v>
      </c>
      <c r="AQ9" s="8">
        <f t="shared" si="1"/>
        <v>0</v>
      </c>
      <c r="AR9" s="8">
        <v>3.321314</v>
      </c>
    </row>
    <row r="10" spans="1:44" ht="15">
      <c r="A10" s="1" t="s">
        <v>228</v>
      </c>
      <c r="B10"/>
      <c r="C10"/>
      <c r="D10"/>
      <c r="E10"/>
      <c r="F10">
        <v>1.285452</v>
      </c>
      <c r="G10"/>
      <c r="H10"/>
      <c r="I10">
        <v>0.65988</v>
      </c>
      <c r="J10"/>
      <c r="K10">
        <v>0.301142</v>
      </c>
      <c r="L10"/>
      <c r="M10">
        <v>0.495536</v>
      </c>
      <c r="N10"/>
      <c r="O10"/>
      <c r="P10"/>
      <c r="Q10"/>
      <c r="R10">
        <v>1.219512</v>
      </c>
      <c r="S10"/>
      <c r="T10"/>
      <c r="U10"/>
      <c r="V10"/>
      <c r="W10">
        <v>3.123783000000001</v>
      </c>
      <c r="X10"/>
      <c r="Y10">
        <v>0.111347</v>
      </c>
      <c r="Z10"/>
      <c r="AA10"/>
      <c r="AB10"/>
      <c r="AC10"/>
      <c r="AD10"/>
      <c r="AE10"/>
      <c r="AF10">
        <v>1.9874649999999998</v>
      </c>
      <c r="AG10">
        <v>1.061515</v>
      </c>
      <c r="AH10"/>
      <c r="AI10"/>
      <c r="AJ10">
        <v>2.533153</v>
      </c>
      <c r="AK10">
        <v>18.4336</v>
      </c>
      <c r="AL10" s="8">
        <v>31.212384999999998</v>
      </c>
      <c r="AM10" s="8">
        <v>0.003</v>
      </c>
      <c r="AN10" s="8">
        <v>5.538234</v>
      </c>
      <c r="AO10" s="8">
        <f t="shared" si="2"/>
        <v>36.750619</v>
      </c>
      <c r="AP10" s="8">
        <f t="shared" si="3"/>
        <v>36.753619</v>
      </c>
      <c r="AQ10" s="8">
        <f t="shared" si="1"/>
        <v>1.2322049999999933</v>
      </c>
      <c r="AR10" s="8">
        <v>37.985823999999994</v>
      </c>
    </row>
    <row r="11" spans="1:44" ht="15">
      <c r="A11" s="1" t="s">
        <v>229</v>
      </c>
      <c r="B11"/>
      <c r="C11"/>
      <c r="D11">
        <v>0.318981</v>
      </c>
      <c r="E11"/>
      <c r="F11"/>
      <c r="G11"/>
      <c r="H11"/>
      <c r="I11"/>
      <c r="J11"/>
      <c r="K11"/>
      <c r="L11"/>
      <c r="M11">
        <v>0.117485</v>
      </c>
      <c r="N11"/>
      <c r="O11"/>
      <c r="P11"/>
      <c r="Q11">
        <v>0.26349900000000004</v>
      </c>
      <c r="R11">
        <v>2.354701</v>
      </c>
      <c r="S11"/>
      <c r="T11"/>
      <c r="U11"/>
      <c r="V11"/>
      <c r="W11">
        <v>0.05</v>
      </c>
      <c r="X11"/>
      <c r="Y11"/>
      <c r="Z11"/>
      <c r="AA11"/>
      <c r="AB11"/>
      <c r="AC11"/>
      <c r="AD11"/>
      <c r="AE11"/>
      <c r="AF11">
        <v>0.8448680000000001</v>
      </c>
      <c r="AG11">
        <v>0.30303</v>
      </c>
      <c r="AH11"/>
      <c r="AI11"/>
      <c r="AJ11"/>
      <c r="AK11">
        <v>2.9455999999999998</v>
      </c>
      <c r="AL11" s="8">
        <v>7.198164</v>
      </c>
      <c r="AM11" s="8">
        <v>0.002975</v>
      </c>
      <c r="AN11" s="8">
        <v>0.68475</v>
      </c>
      <c r="AO11" s="8">
        <f t="shared" si="2"/>
        <v>7.882914</v>
      </c>
      <c r="AP11" s="8">
        <f t="shared" si="3"/>
        <v>7.885889000000001</v>
      </c>
      <c r="AQ11" s="8">
        <f t="shared" si="1"/>
        <v>4.199670999999997</v>
      </c>
      <c r="AR11" s="8">
        <v>12.085559999999997</v>
      </c>
    </row>
    <row r="12" spans="1:44" ht="15">
      <c r="A12" s="1" t="s">
        <v>230</v>
      </c>
      <c r="B12"/>
      <c r="C12"/>
      <c r="D12"/>
      <c r="E12"/>
      <c r="F12">
        <v>0.5222180000000001</v>
      </c>
      <c r="G12"/>
      <c r="H12">
        <v>0.026227</v>
      </c>
      <c r="I12">
        <v>0.47392</v>
      </c>
      <c r="J12"/>
      <c r="K12">
        <v>0.301142</v>
      </c>
      <c r="L12"/>
      <c r="M12">
        <v>1.530687</v>
      </c>
      <c r="N12"/>
      <c r="O12"/>
      <c r="P12">
        <v>0.895463</v>
      </c>
      <c r="Q12">
        <v>0.31985600000000003</v>
      </c>
      <c r="R12">
        <v>5.494707</v>
      </c>
      <c r="S12"/>
      <c r="T12"/>
      <c r="U12" s="32">
        <v>0.210794</v>
      </c>
      <c r="V12" s="32"/>
      <c r="W12">
        <v>2.408426</v>
      </c>
      <c r="X12"/>
      <c r="Y12">
        <v>3.2187780000000004</v>
      </c>
      <c r="Z12"/>
      <c r="AA12"/>
      <c r="AB12"/>
      <c r="AC12"/>
      <c r="AD12"/>
      <c r="AE12"/>
      <c r="AF12">
        <v>5.096463</v>
      </c>
      <c r="AG12">
        <v>1.891088</v>
      </c>
      <c r="AH12"/>
      <c r="AI12"/>
      <c r="AJ12">
        <v>3.06458</v>
      </c>
      <c r="AK12">
        <v>27.167403</v>
      </c>
      <c r="AL12" s="8">
        <v>52.59552499999999</v>
      </c>
      <c r="AM12" s="8">
        <v>0.026227</v>
      </c>
      <c r="AN12" s="8">
        <v>1.7232870000000002</v>
      </c>
      <c r="AO12" s="8">
        <f t="shared" si="2"/>
        <v>54.31881199999999</v>
      </c>
      <c r="AP12" s="8">
        <f t="shared" si="3"/>
        <v>54.345038999999986</v>
      </c>
      <c r="AQ12" s="8">
        <f t="shared" si="1"/>
        <v>5.159762000000008</v>
      </c>
      <c r="AR12" s="8">
        <v>59.50480099999999</v>
      </c>
    </row>
    <row r="13" spans="1:44" ht="15">
      <c r="A13" s="1" t="s">
        <v>231</v>
      </c>
      <c r="B13"/>
      <c r="C13"/>
      <c r="D13"/>
      <c r="E13"/>
      <c r="F13">
        <v>0.012078</v>
      </c>
      <c r="G13"/>
      <c r="H13"/>
      <c r="I13">
        <v>1.104018</v>
      </c>
      <c r="J13"/>
      <c r="K13">
        <v>0.70553</v>
      </c>
      <c r="L13"/>
      <c r="M13"/>
      <c r="N13"/>
      <c r="O13"/>
      <c r="P13">
        <v>0.389174</v>
      </c>
      <c r="Q13">
        <v>7.729748000000002</v>
      </c>
      <c r="R13">
        <v>3.600051</v>
      </c>
      <c r="S13"/>
      <c r="T13"/>
      <c r="U13"/>
      <c r="V13"/>
      <c r="W13">
        <v>2.9375560000000003</v>
      </c>
      <c r="X13"/>
      <c r="Y13">
        <v>1.8190610000000003</v>
      </c>
      <c r="Z13"/>
      <c r="AA13"/>
      <c r="AB13"/>
      <c r="AC13"/>
      <c r="AD13"/>
      <c r="AE13"/>
      <c r="AF13">
        <v>2.509977</v>
      </c>
      <c r="AG13">
        <v>0.03</v>
      </c>
      <c r="AH13"/>
      <c r="AI13"/>
      <c r="AJ13">
        <v>0.595395</v>
      </c>
      <c r="AK13">
        <v>2.900514</v>
      </c>
      <c r="AL13" s="8">
        <v>24.333102000000004</v>
      </c>
      <c r="AM13" s="8">
        <v>0.003</v>
      </c>
      <c r="AN13" s="8">
        <v>1.785286</v>
      </c>
      <c r="AO13" s="8">
        <f t="shared" si="2"/>
        <v>26.118388000000003</v>
      </c>
      <c r="AP13" s="8">
        <f t="shared" si="3"/>
        <v>26.121388000000003</v>
      </c>
      <c r="AQ13" s="8">
        <f t="shared" si="1"/>
        <v>4.352339000000001</v>
      </c>
      <c r="AR13" s="8">
        <v>30.473727000000004</v>
      </c>
    </row>
    <row r="14" spans="1:44" ht="15">
      <c r="A14" s="1" t="s">
        <v>232</v>
      </c>
      <c r="B14"/>
      <c r="C14">
        <v>0.330332</v>
      </c>
      <c r="D14">
        <v>0.945631</v>
      </c>
      <c r="E14"/>
      <c r="F14">
        <v>6.764173</v>
      </c>
      <c r="G14"/>
      <c r="H14">
        <v>0.09992</v>
      </c>
      <c r="I14">
        <v>2.63739</v>
      </c>
      <c r="J14">
        <v>0.035461</v>
      </c>
      <c r="K14">
        <v>2.0089889999999997</v>
      </c>
      <c r="L14">
        <v>0.984275</v>
      </c>
      <c r="M14">
        <v>5.550467</v>
      </c>
      <c r="N14"/>
      <c r="O14"/>
      <c r="P14">
        <v>1.8681600000000003</v>
      </c>
      <c r="Q14">
        <v>0.752335</v>
      </c>
      <c r="R14">
        <v>14.691493</v>
      </c>
      <c r="S14"/>
      <c r="T14"/>
      <c r="U14" s="32">
        <v>1.94014</v>
      </c>
      <c r="V14" s="32"/>
      <c r="W14">
        <v>15.201342999999998</v>
      </c>
      <c r="X14"/>
      <c r="Y14">
        <v>5.956524000000001</v>
      </c>
      <c r="Z14">
        <v>0.06</v>
      </c>
      <c r="AA14"/>
      <c r="AB14"/>
      <c r="AC14"/>
      <c r="AD14"/>
      <c r="AE14"/>
      <c r="AF14">
        <v>8.741743</v>
      </c>
      <c r="AG14">
        <v>1.179399</v>
      </c>
      <c r="AH14"/>
      <c r="AI14"/>
      <c r="AJ14">
        <v>3.690153</v>
      </c>
      <c r="AK14">
        <v>91.001868</v>
      </c>
      <c r="AL14" s="8">
        <v>164.24441500000006</v>
      </c>
      <c r="AM14" s="8">
        <v>0.19538099999999997</v>
      </c>
      <c r="AN14" s="8">
        <v>29.21835</v>
      </c>
      <c r="AO14" s="8">
        <f t="shared" si="2"/>
        <v>193.46276500000005</v>
      </c>
      <c r="AP14" s="8">
        <f t="shared" si="3"/>
        <v>193.65814600000004</v>
      </c>
      <c r="AQ14" s="8">
        <f t="shared" si="1"/>
        <v>26.84933600000005</v>
      </c>
      <c r="AR14" s="8">
        <v>220.5074820000001</v>
      </c>
    </row>
    <row r="15" spans="1:44" ht="15">
      <c r="A15" s="1" t="s">
        <v>233</v>
      </c>
      <c r="B15">
        <v>0.254712</v>
      </c>
      <c r="C15"/>
      <c r="D15"/>
      <c r="E15"/>
      <c r="F15">
        <v>5.0790120000000005</v>
      </c>
      <c r="G15"/>
      <c r="H15"/>
      <c r="I15">
        <v>1.167448</v>
      </c>
      <c r="J15"/>
      <c r="K15">
        <v>0.811878</v>
      </c>
      <c r="L15"/>
      <c r="M15">
        <v>1.004847</v>
      </c>
      <c r="N15"/>
      <c r="O15"/>
      <c r="P15">
        <v>0.280666</v>
      </c>
      <c r="Q15">
        <v>3.784458</v>
      </c>
      <c r="R15">
        <v>10.223494</v>
      </c>
      <c r="S15"/>
      <c r="T15"/>
      <c r="U15"/>
      <c r="V15"/>
      <c r="W15">
        <v>6.25</v>
      </c>
      <c r="X15"/>
      <c r="Y15">
        <v>3.1050250000000004</v>
      </c>
      <c r="Z15"/>
      <c r="AA15"/>
      <c r="AB15"/>
      <c r="AC15"/>
      <c r="AD15"/>
      <c r="AE15"/>
      <c r="AF15">
        <v>3.0608999999999997</v>
      </c>
      <c r="AG15">
        <v>1.3467030000000002</v>
      </c>
      <c r="AH15"/>
      <c r="AI15"/>
      <c r="AJ15">
        <v>1.449275</v>
      </c>
      <c r="AK15">
        <v>107.333196</v>
      </c>
      <c r="AL15" s="8">
        <v>145.15161400000002</v>
      </c>
      <c r="AM15" s="8">
        <v>0.002975</v>
      </c>
      <c r="AN15" s="8">
        <v>3.2986759999999995</v>
      </c>
      <c r="AO15" s="8">
        <f t="shared" si="2"/>
        <v>148.45029000000002</v>
      </c>
      <c r="AP15" s="8">
        <f t="shared" si="3"/>
        <v>148.45326500000002</v>
      </c>
      <c r="AQ15" s="8">
        <f t="shared" si="1"/>
        <v>7.284358999999995</v>
      </c>
      <c r="AR15" s="8">
        <v>155.737624</v>
      </c>
    </row>
    <row r="16" spans="1:44" ht="15">
      <c r="A16" s="1" t="s">
        <v>234</v>
      </c>
      <c r="B16"/>
      <c r="C16"/>
      <c r="D16"/>
      <c r="E16"/>
      <c r="F16">
        <v>0.548536</v>
      </c>
      <c r="G16"/>
      <c r="H16"/>
      <c r="I16"/>
      <c r="J16"/>
      <c r="K16"/>
      <c r="L16"/>
      <c r="M16">
        <v>1.577894</v>
      </c>
      <c r="N16"/>
      <c r="O16"/>
      <c r="P16">
        <v>0.798139</v>
      </c>
      <c r="Q16"/>
      <c r="R16">
        <v>4.52405</v>
      </c>
      <c r="S16"/>
      <c r="T16"/>
      <c r="U16"/>
      <c r="V16"/>
      <c r="W16">
        <v>0.053412</v>
      </c>
      <c r="X16"/>
      <c r="Y16"/>
      <c r="Z16"/>
      <c r="AA16"/>
      <c r="AB16"/>
      <c r="AC16"/>
      <c r="AD16"/>
      <c r="AE16"/>
      <c r="AF16">
        <v>1.824913</v>
      </c>
      <c r="AG16">
        <v>0.911212</v>
      </c>
      <c r="AH16"/>
      <c r="AI16"/>
      <c r="AJ16">
        <v>1.449275</v>
      </c>
      <c r="AK16">
        <v>46.666135000000004</v>
      </c>
      <c r="AL16" s="8">
        <v>58.35356600000001</v>
      </c>
      <c r="AN16" s="8">
        <v>0.18174099999999999</v>
      </c>
      <c r="AO16" s="8">
        <f t="shared" si="2"/>
        <v>58.53530700000001</v>
      </c>
      <c r="AP16" s="8">
        <f t="shared" si="3"/>
        <v>58.53530700000001</v>
      </c>
      <c r="AQ16" s="8">
        <f t="shared" si="1"/>
        <v>0.05774499999999705</v>
      </c>
      <c r="AR16" s="8">
        <v>58.59305200000001</v>
      </c>
    </row>
    <row r="17" spans="1:44" ht="15">
      <c r="A17" s="1" t="s">
        <v>235</v>
      </c>
      <c r="B17"/>
      <c r="C17"/>
      <c r="D17"/>
      <c r="E17"/>
      <c r="F17">
        <v>0.333333</v>
      </c>
      <c r="G17"/>
      <c r="H17"/>
      <c r="I17">
        <v>0.35544</v>
      </c>
      <c r="J17"/>
      <c r="K17">
        <v>0.30473</v>
      </c>
      <c r="L17">
        <v>2.269304</v>
      </c>
      <c r="M17">
        <v>0.234969</v>
      </c>
      <c r="N17"/>
      <c r="O17"/>
      <c r="P17">
        <v>0.284185</v>
      </c>
      <c r="Q17">
        <v>0.331913</v>
      </c>
      <c r="R17">
        <v>4.699414</v>
      </c>
      <c r="S17"/>
      <c r="T17"/>
      <c r="U17" s="32">
        <v>0.212419</v>
      </c>
      <c r="V17" s="32"/>
      <c r="W17">
        <v>0.1</v>
      </c>
      <c r="X17">
        <v>0.36163599999999996</v>
      </c>
      <c r="Y17">
        <v>0.8800300000000001</v>
      </c>
      <c r="Z17"/>
      <c r="AA17"/>
      <c r="AB17"/>
      <c r="AC17"/>
      <c r="AD17"/>
      <c r="AE17"/>
      <c r="AF17">
        <v>0.510688</v>
      </c>
      <c r="AG17">
        <v>1.9900069999999999</v>
      </c>
      <c r="AH17"/>
      <c r="AI17"/>
      <c r="AJ17">
        <v>1.838235</v>
      </c>
      <c r="AK17">
        <v>46.940285</v>
      </c>
      <c r="AL17" s="8">
        <v>61.646587999999994</v>
      </c>
      <c r="AN17" s="8">
        <v>24.456909</v>
      </c>
      <c r="AO17" s="8">
        <f t="shared" si="2"/>
        <v>86.10349699999999</v>
      </c>
      <c r="AP17" s="8">
        <f t="shared" si="3"/>
        <v>86.10349699999999</v>
      </c>
      <c r="AQ17" s="8">
        <f t="shared" si="1"/>
        <v>4.636261000000005</v>
      </c>
      <c r="AR17" s="8">
        <v>90.739758</v>
      </c>
    </row>
    <row r="18" spans="1:44" ht="15">
      <c r="A18" s="1" t="s">
        <v>236</v>
      </c>
      <c r="B18"/>
      <c r="C18"/>
      <c r="D18"/>
      <c r="E18"/>
      <c r="F18"/>
      <c r="G18"/>
      <c r="H18"/>
      <c r="I18">
        <v>0.164212</v>
      </c>
      <c r="J18"/>
      <c r="K18">
        <v>0.308319</v>
      </c>
      <c r="L18"/>
      <c r="M18">
        <v>0.073967</v>
      </c>
      <c r="N18"/>
      <c r="O18"/>
      <c r="P18"/>
      <c r="Q18">
        <v>0.174973</v>
      </c>
      <c r="R18">
        <v>2.658513</v>
      </c>
      <c r="S18"/>
      <c r="T18"/>
      <c r="U18" s="32">
        <v>0.115267</v>
      </c>
      <c r="V18" s="32"/>
      <c r="W18">
        <v>0.1</v>
      </c>
      <c r="X18"/>
      <c r="Y18">
        <v>0.290424</v>
      </c>
      <c r="Z18"/>
      <c r="AA18"/>
      <c r="AB18"/>
      <c r="AC18"/>
      <c r="AD18"/>
      <c r="AE18"/>
      <c r="AF18">
        <v>1.474794</v>
      </c>
      <c r="AG18"/>
      <c r="AH18"/>
      <c r="AI18"/>
      <c r="AJ18">
        <v>1.470588</v>
      </c>
      <c r="AK18">
        <v>17.602283</v>
      </c>
      <c r="AL18" s="8">
        <v>24.433339999999998</v>
      </c>
      <c r="AM18" s="8">
        <v>0.004</v>
      </c>
      <c r="AO18" s="8">
        <f t="shared" si="2"/>
        <v>24.433339999999998</v>
      </c>
      <c r="AP18" s="8">
        <f t="shared" si="3"/>
        <v>24.43734</v>
      </c>
      <c r="AQ18" s="8">
        <f t="shared" si="1"/>
        <v>11.014254999999991</v>
      </c>
      <c r="AR18" s="8">
        <v>35.45159499999999</v>
      </c>
    </row>
    <row r="19" spans="1:44" ht="15">
      <c r="A19" s="1" t="s">
        <v>237</v>
      </c>
      <c r="B19"/>
      <c r="C19"/>
      <c r="D19">
        <v>0.450716</v>
      </c>
      <c r="E19"/>
      <c r="F19">
        <v>0.666666</v>
      </c>
      <c r="G19"/>
      <c r="H19"/>
      <c r="I19">
        <v>0.6242289999999999</v>
      </c>
      <c r="J19"/>
      <c r="K19">
        <v>0.1529</v>
      </c>
      <c r="L19"/>
      <c r="M19">
        <v>1.37447</v>
      </c>
      <c r="N19"/>
      <c r="O19"/>
      <c r="P19">
        <v>0.226142</v>
      </c>
      <c r="Q19"/>
      <c r="R19"/>
      <c r="S19"/>
      <c r="T19"/>
      <c r="U19"/>
      <c r="V19"/>
      <c r="W19">
        <v>0.15000000000000002</v>
      </c>
      <c r="X19"/>
      <c r="Y19">
        <v>0.787086</v>
      </c>
      <c r="Z19"/>
      <c r="AA19"/>
      <c r="AB19"/>
      <c r="AC19"/>
      <c r="AD19"/>
      <c r="AE19"/>
      <c r="AF19">
        <v>0.17805500000000002</v>
      </c>
      <c r="AG19">
        <v>0.215528</v>
      </c>
      <c r="AH19"/>
      <c r="AI19"/>
      <c r="AJ19">
        <v>3.616418</v>
      </c>
      <c r="AK19">
        <v>10.614647</v>
      </c>
      <c r="AL19" s="8">
        <v>19.056856999999997</v>
      </c>
      <c r="AO19" s="8">
        <f t="shared" si="2"/>
        <v>19.056856999999997</v>
      </c>
      <c r="AP19" s="8">
        <f t="shared" si="3"/>
        <v>19.056856999999997</v>
      </c>
      <c r="AQ19" s="8">
        <f t="shared" si="1"/>
        <v>1.2373860000000008</v>
      </c>
      <c r="AR19" s="8">
        <v>20.294242999999998</v>
      </c>
    </row>
    <row r="20" spans="1:44" ht="15">
      <c r="A20" s="33" t="s">
        <v>303</v>
      </c>
      <c r="B20">
        <v>3.200575</v>
      </c>
      <c r="C20">
        <v>2.5941509999999997</v>
      </c>
      <c r="D20">
        <v>26.209669999999996</v>
      </c>
      <c r="E20">
        <v>0</v>
      </c>
      <c r="F20">
        <v>37.82672799999999</v>
      </c>
      <c r="G20">
        <v>0.768487</v>
      </c>
      <c r="H20">
        <v>0.08385</v>
      </c>
      <c r="I20">
        <v>74.72462399999995</v>
      </c>
      <c r="J20">
        <v>0</v>
      </c>
      <c r="K20">
        <v>23.631301000000008</v>
      </c>
      <c r="L20">
        <v>3.1183549999999998</v>
      </c>
      <c r="M20">
        <v>76.7211189999999</v>
      </c>
      <c r="N20">
        <v>0.808934</v>
      </c>
      <c r="O20"/>
      <c r="P20">
        <v>13.746854999999996</v>
      </c>
      <c r="Q20">
        <v>14.748641</v>
      </c>
      <c r="R20">
        <v>69.08761999999999</v>
      </c>
      <c r="S20">
        <v>52.959506000000005</v>
      </c>
      <c r="T20" s="32">
        <v>0.366013</v>
      </c>
      <c r="U20" s="32">
        <v>5.0942810000000005</v>
      </c>
      <c r="V20" s="32">
        <v>0</v>
      </c>
      <c r="W20">
        <v>77.46573599999998</v>
      </c>
      <c r="X20">
        <v>0.35444700000000007</v>
      </c>
      <c r="Y20">
        <v>38.178821000000006</v>
      </c>
      <c r="Z20">
        <v>0.39813</v>
      </c>
      <c r="AA20">
        <v>1.375421</v>
      </c>
      <c r="AB20">
        <v>0.76</v>
      </c>
      <c r="AC20">
        <v>656.6635190000001</v>
      </c>
      <c r="AD20">
        <v>0.113625</v>
      </c>
      <c r="AE20">
        <v>16.120834</v>
      </c>
      <c r="AF20">
        <v>60.86334899999999</v>
      </c>
      <c r="AG20">
        <v>75.623709</v>
      </c>
      <c r="AH20">
        <v>0.030487</v>
      </c>
      <c r="AI20">
        <v>0.005</v>
      </c>
      <c r="AJ20">
        <v>73.12507300000004</v>
      </c>
      <c r="AK20">
        <v>440.9528579999997</v>
      </c>
      <c r="AL20" s="8">
        <v>1256.5695520000008</v>
      </c>
      <c r="AM20" s="8">
        <v>731.7473350000001</v>
      </c>
      <c r="AN20" s="8">
        <v>246.15717100000012</v>
      </c>
      <c r="AO20" s="8">
        <v>1502.7267230000014</v>
      </c>
      <c r="AP20" s="8">
        <v>2234.4740580000016</v>
      </c>
      <c r="AQ20" s="8">
        <v>175.78217100000035</v>
      </c>
      <c r="AR20" s="8">
        <v>2410.256229000002</v>
      </c>
    </row>
    <row r="21" spans="1:44" s="37" customFormat="1" ht="15">
      <c r="A21" s="5" t="s">
        <v>257</v>
      </c>
      <c r="B21" s="36">
        <v>7.616353999999999</v>
      </c>
      <c r="C21" s="36">
        <v>3.693676</v>
      </c>
      <c r="D21" s="36">
        <v>36.716961999999995</v>
      </c>
      <c r="E21" s="36">
        <v>0</v>
      </c>
      <c r="F21" s="36">
        <v>60.76159599999998</v>
      </c>
      <c r="G21" s="36">
        <v>0.788487</v>
      </c>
      <c r="H21" s="36">
        <v>0.254997</v>
      </c>
      <c r="I21" s="36">
        <v>88.25152399999995</v>
      </c>
      <c r="J21" s="36">
        <v>0.035461</v>
      </c>
      <c r="K21" s="36">
        <v>32.68314600000001</v>
      </c>
      <c r="L21" s="36">
        <v>15.871547</v>
      </c>
      <c r="M21" s="36">
        <v>99.9408829999999</v>
      </c>
      <c r="N21" s="36">
        <v>0.823934</v>
      </c>
      <c r="O21" s="36"/>
      <c r="P21" s="36">
        <v>24.218494999999997</v>
      </c>
      <c r="Q21" s="36">
        <v>44.733362</v>
      </c>
      <c r="R21" s="36">
        <v>246.788141</v>
      </c>
      <c r="S21" s="36">
        <v>68.750844</v>
      </c>
      <c r="T21" s="35">
        <v>0.366013</v>
      </c>
      <c r="U21" s="35">
        <v>7.997404</v>
      </c>
      <c r="V21" s="35">
        <v>0</v>
      </c>
      <c r="W21" s="36">
        <v>135.06011099999998</v>
      </c>
      <c r="X21" s="36">
        <v>1.280613</v>
      </c>
      <c r="Y21" s="36">
        <v>65.58760900000001</v>
      </c>
      <c r="Z21" s="36">
        <v>0.45813</v>
      </c>
      <c r="AA21" s="36">
        <v>1.375421</v>
      </c>
      <c r="AB21" s="36">
        <v>0.76</v>
      </c>
      <c r="AC21" s="36">
        <v>656.6635190000001</v>
      </c>
      <c r="AD21" s="36">
        <v>0.488978</v>
      </c>
      <c r="AE21" s="36">
        <v>16.120834</v>
      </c>
      <c r="AF21" s="36">
        <v>108.10319100000001</v>
      </c>
      <c r="AG21" s="36">
        <v>94.900504</v>
      </c>
      <c r="AH21" s="36">
        <v>0.030487</v>
      </c>
      <c r="AI21" s="36">
        <v>0.005</v>
      </c>
      <c r="AJ21" s="36">
        <v>100.37643100000004</v>
      </c>
      <c r="AK21" s="36">
        <v>1236.0496469999998</v>
      </c>
      <c r="AL21" s="9">
        <v>2428.951385000001</v>
      </c>
      <c r="AM21" s="9">
        <v>751.1879950000001</v>
      </c>
      <c r="AN21" s="9">
        <v>342.6548390000001</v>
      </c>
      <c r="AO21" s="9">
        <f>AL21+AN21</f>
        <v>2771.6062240000015</v>
      </c>
      <c r="AP21" s="9">
        <f t="shared" si="3"/>
        <v>3522.7942190000017</v>
      </c>
      <c r="AQ21" s="9">
        <f t="shared" si="1"/>
        <v>305.1130890000004</v>
      </c>
      <c r="AR21" s="9">
        <v>3827.907308000002</v>
      </c>
    </row>
    <row r="22" spans="1:44" ht="15">
      <c r="A22" s="9" t="s">
        <v>30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>
        <f aca="true" t="shared" si="4" ref="AL22:AR22">SUM(AL2:AL19)</f>
        <v>1172.3818330000004</v>
      </c>
      <c r="AM22" s="9">
        <f t="shared" si="4"/>
        <v>19.440659999999998</v>
      </c>
      <c r="AN22" s="9">
        <f t="shared" si="4"/>
        <v>96.49766799999999</v>
      </c>
      <c r="AO22" s="9">
        <f t="shared" si="4"/>
        <v>1268.8795010000001</v>
      </c>
      <c r="AP22" s="9">
        <f t="shared" si="4"/>
        <v>1288.3201610000003</v>
      </c>
      <c r="AQ22" s="9">
        <f t="shared" si="4"/>
        <v>129.33091800000005</v>
      </c>
      <c r="AR22" s="9">
        <f t="shared" si="4"/>
        <v>1417.6510790000002</v>
      </c>
    </row>
    <row r="23" spans="1:44" ht="15">
      <c r="A23" s="9" t="s">
        <v>31</v>
      </c>
      <c r="B23" s="9">
        <f>B20</f>
        <v>3.200575</v>
      </c>
      <c r="C23" s="9">
        <f aca="true" t="shared" si="5" ref="C23:AR23">C20</f>
        <v>2.5941509999999997</v>
      </c>
      <c r="D23" s="9">
        <f t="shared" si="5"/>
        <v>26.209669999999996</v>
      </c>
      <c r="E23" s="9">
        <f t="shared" si="5"/>
        <v>0</v>
      </c>
      <c r="F23" s="9">
        <f t="shared" si="5"/>
        <v>37.82672799999999</v>
      </c>
      <c r="G23" s="9">
        <f t="shared" si="5"/>
        <v>0.768487</v>
      </c>
      <c r="H23" s="9">
        <f t="shared" si="5"/>
        <v>0.08385</v>
      </c>
      <c r="I23" s="9">
        <f t="shared" si="5"/>
        <v>74.72462399999995</v>
      </c>
      <c r="J23" s="9">
        <f t="shared" si="5"/>
        <v>0</v>
      </c>
      <c r="K23" s="9">
        <f t="shared" si="5"/>
        <v>23.631301000000008</v>
      </c>
      <c r="L23" s="9">
        <f t="shared" si="5"/>
        <v>3.1183549999999998</v>
      </c>
      <c r="M23" s="9">
        <f t="shared" si="5"/>
        <v>76.7211189999999</v>
      </c>
      <c r="N23" s="9">
        <f t="shared" si="5"/>
        <v>0.808934</v>
      </c>
      <c r="O23" s="9"/>
      <c r="P23" s="9">
        <f t="shared" si="5"/>
        <v>13.746854999999996</v>
      </c>
      <c r="Q23" s="9">
        <f t="shared" si="5"/>
        <v>14.748641</v>
      </c>
      <c r="R23" s="9">
        <f t="shared" si="5"/>
        <v>69.08761999999999</v>
      </c>
      <c r="S23" s="9">
        <f t="shared" si="5"/>
        <v>52.959506000000005</v>
      </c>
      <c r="T23" s="9"/>
      <c r="U23" s="9">
        <f t="shared" si="5"/>
        <v>5.0942810000000005</v>
      </c>
      <c r="V23" s="9"/>
      <c r="W23" s="9">
        <f t="shared" si="5"/>
        <v>77.46573599999998</v>
      </c>
      <c r="X23" s="9">
        <f t="shared" si="5"/>
        <v>0.35444700000000007</v>
      </c>
      <c r="Y23" s="9">
        <f t="shared" si="5"/>
        <v>38.178821000000006</v>
      </c>
      <c r="Z23" s="9">
        <f t="shared" si="5"/>
        <v>0.39813</v>
      </c>
      <c r="AA23" s="9">
        <f t="shared" si="5"/>
        <v>1.375421</v>
      </c>
      <c r="AB23" s="9">
        <f t="shared" si="5"/>
        <v>0.76</v>
      </c>
      <c r="AC23" s="9">
        <f t="shared" si="5"/>
        <v>656.6635190000001</v>
      </c>
      <c r="AD23" s="9">
        <f t="shared" si="5"/>
        <v>0.113625</v>
      </c>
      <c r="AE23" s="9">
        <f t="shared" si="5"/>
        <v>16.120834</v>
      </c>
      <c r="AF23" s="9">
        <f t="shared" si="5"/>
        <v>60.86334899999999</v>
      </c>
      <c r="AG23" s="9">
        <f t="shared" si="5"/>
        <v>75.623709</v>
      </c>
      <c r="AH23" s="9">
        <f t="shared" si="5"/>
        <v>0.030487</v>
      </c>
      <c r="AI23" s="9">
        <f t="shared" si="5"/>
        <v>0.005</v>
      </c>
      <c r="AJ23" s="9">
        <f t="shared" si="5"/>
        <v>73.12507300000004</v>
      </c>
      <c r="AK23" s="9">
        <f t="shared" si="5"/>
        <v>440.9528579999997</v>
      </c>
      <c r="AL23" s="9">
        <f t="shared" si="5"/>
        <v>1256.5695520000008</v>
      </c>
      <c r="AM23" s="9">
        <f t="shared" si="5"/>
        <v>731.7473350000001</v>
      </c>
      <c r="AN23" s="9">
        <f t="shared" si="5"/>
        <v>246.15717100000012</v>
      </c>
      <c r="AO23" s="9">
        <f t="shared" si="5"/>
        <v>1502.7267230000014</v>
      </c>
      <c r="AP23" s="9">
        <f t="shared" si="5"/>
        <v>2234.4740580000016</v>
      </c>
      <c r="AQ23" s="9">
        <f t="shared" si="5"/>
        <v>175.78217100000035</v>
      </c>
      <c r="AR23" s="9">
        <f t="shared" si="5"/>
        <v>2410.256229000002</v>
      </c>
    </row>
    <row r="24" ht="15">
      <c r="AL24" s="12"/>
    </row>
    <row r="25" spans="1:44" ht="15">
      <c r="A25" s="9" t="s">
        <v>112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5" t="s">
        <v>32</v>
      </c>
      <c r="AM25" s="5" t="s">
        <v>254</v>
      </c>
      <c r="AN25" s="5" t="s">
        <v>24</v>
      </c>
      <c r="AO25" s="5" t="s">
        <v>26</v>
      </c>
      <c r="AP25" s="5" t="s">
        <v>255</v>
      </c>
      <c r="AQ25" s="5" t="s">
        <v>252</v>
      </c>
      <c r="AR25" s="5" t="s">
        <v>253</v>
      </c>
    </row>
    <row r="26" spans="1:44" ht="15">
      <c r="A26" s="1" t="s">
        <v>220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15">
        <f aca="true" t="shared" si="6" ref="AL26:AL43">AL2/$AR2</f>
        <v>0.7397872933931463</v>
      </c>
      <c r="AM26" s="15">
        <f aca="true" t="shared" si="7" ref="AM26:AR26">AM2/$AR2</f>
        <v>0.02833123499330707</v>
      </c>
      <c r="AN26" s="15">
        <f t="shared" si="7"/>
        <v>0.026535182735670317</v>
      </c>
      <c r="AO26" s="15">
        <f t="shared" si="7"/>
        <v>0.7663224761288167</v>
      </c>
      <c r="AP26" s="15">
        <f t="shared" si="7"/>
        <v>0.7946537111221237</v>
      </c>
      <c r="AQ26" s="15">
        <f t="shared" si="7"/>
        <v>0.2053462888778763</v>
      </c>
      <c r="AR26" s="15">
        <f t="shared" si="7"/>
        <v>1</v>
      </c>
    </row>
    <row r="27" spans="1:44" ht="15">
      <c r="A27" s="1" t="s">
        <v>221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15">
        <f t="shared" si="6"/>
        <v>0.7094873543055339</v>
      </c>
      <c r="AM27" s="15">
        <f aca="true" t="shared" si="8" ref="AM27:AR27">AM3/$AR3</f>
        <v>0</v>
      </c>
      <c r="AN27" s="15">
        <f t="shared" si="8"/>
        <v>0.2550358395270891</v>
      </c>
      <c r="AO27" s="15">
        <f t="shared" si="8"/>
        <v>0.9645231938326231</v>
      </c>
      <c r="AP27" s="15">
        <f t="shared" si="8"/>
        <v>0.9645231938326231</v>
      </c>
      <c r="AQ27" s="15">
        <f t="shared" si="8"/>
        <v>0.03547680616737695</v>
      </c>
      <c r="AR27" s="15">
        <f t="shared" si="8"/>
        <v>1</v>
      </c>
    </row>
    <row r="28" spans="1:44" ht="15">
      <c r="A28" s="1" t="s">
        <v>222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15">
        <f t="shared" si="6"/>
        <v>0.753208791254792</v>
      </c>
      <c r="AM28" s="15">
        <f aca="true" t="shared" si="9" ref="AM28:AR28">AM4/$AR4</f>
        <v>0.0006383648813260091</v>
      </c>
      <c r="AN28" s="15">
        <f t="shared" si="9"/>
        <v>0.13559284356748838</v>
      </c>
      <c r="AO28" s="15">
        <f t="shared" si="9"/>
        <v>0.8888016348222805</v>
      </c>
      <c r="AP28" s="15">
        <f t="shared" si="9"/>
        <v>0.8894399997036063</v>
      </c>
      <c r="AQ28" s="15">
        <f t="shared" si="9"/>
        <v>0.11056000029639362</v>
      </c>
      <c r="AR28" s="15">
        <f t="shared" si="9"/>
        <v>1</v>
      </c>
    </row>
    <row r="29" spans="1:44" ht="15">
      <c r="A29" s="1" t="s">
        <v>223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15">
        <f t="shared" si="6"/>
        <v>0.9321969836711324</v>
      </c>
      <c r="AM29" s="15">
        <f aca="true" t="shared" si="10" ref="AM29:AR29">AM5/$AR5</f>
        <v>0.06369494938815845</v>
      </c>
      <c r="AN29" s="15">
        <f t="shared" si="10"/>
        <v>0</v>
      </c>
      <c r="AO29" s="15">
        <f t="shared" si="10"/>
        <v>0.9321969836711324</v>
      </c>
      <c r="AP29" s="15">
        <f t="shared" si="10"/>
        <v>0.9958919330592909</v>
      </c>
      <c r="AQ29" s="15">
        <f t="shared" si="10"/>
        <v>0.004108066940709102</v>
      </c>
      <c r="AR29" s="15">
        <f t="shared" si="10"/>
        <v>1</v>
      </c>
    </row>
    <row r="30" spans="1:44" ht="15">
      <c r="A30" s="1" t="s">
        <v>224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15">
        <f t="shared" si="6"/>
        <v>0.9188279314044391</v>
      </c>
      <c r="AM30" s="15">
        <f aca="true" t="shared" si="11" ref="AM30:AR30">AM6/$AR6</f>
        <v>0.00031372782876022324</v>
      </c>
      <c r="AN30" s="15">
        <f t="shared" si="11"/>
        <v>0.004600969198126478</v>
      </c>
      <c r="AO30" s="15">
        <f t="shared" si="11"/>
        <v>0.9234289006025655</v>
      </c>
      <c r="AP30" s="15">
        <f t="shared" si="11"/>
        <v>0.9237426284313258</v>
      </c>
      <c r="AQ30" s="15">
        <f t="shared" si="11"/>
        <v>0.07625737156867415</v>
      </c>
      <c r="AR30" s="15">
        <f t="shared" si="11"/>
        <v>1</v>
      </c>
    </row>
    <row r="31" spans="1:44" ht="15">
      <c r="A31" s="1" t="s">
        <v>225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15">
        <f t="shared" si="6"/>
        <v>0.855125142635492</v>
      </c>
      <c r="AM31" s="15">
        <f aca="true" t="shared" si="12" ref="AM31:AR31">AM7/$AR7</f>
        <v>0.0001953559609779984</v>
      </c>
      <c r="AN31" s="15">
        <f t="shared" si="12"/>
        <v>0.012458924089352336</v>
      </c>
      <c r="AO31" s="15">
        <f t="shared" si="12"/>
        <v>0.8675840667248443</v>
      </c>
      <c r="AP31" s="15">
        <f t="shared" si="12"/>
        <v>0.8677794226858223</v>
      </c>
      <c r="AQ31" s="15">
        <f t="shared" si="12"/>
        <v>0.13222057731417772</v>
      </c>
      <c r="AR31" s="15">
        <f t="shared" si="12"/>
        <v>1</v>
      </c>
    </row>
    <row r="32" spans="1:44" ht="15">
      <c r="A32" s="1" t="s">
        <v>226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15">
        <f t="shared" si="6"/>
        <v>0.22307909919471303</v>
      </c>
      <c r="AM32" s="15">
        <f aca="true" t="shared" si="13" ref="AM32:AR32">AM8/$AR8</f>
        <v>0.0004061669959665587</v>
      </c>
      <c r="AN32" s="15">
        <f t="shared" si="13"/>
        <v>0</v>
      </c>
      <c r="AO32" s="15">
        <f t="shared" si="13"/>
        <v>0.22307909919471303</v>
      </c>
      <c r="AP32" s="15">
        <f t="shared" si="13"/>
        <v>0.22348526619067957</v>
      </c>
      <c r="AQ32" s="15">
        <f t="shared" si="13"/>
        <v>0.7765147338093205</v>
      </c>
      <c r="AR32" s="15">
        <f t="shared" si="13"/>
        <v>1</v>
      </c>
    </row>
    <row r="33" spans="1:44" ht="15">
      <c r="A33" s="1" t="s">
        <v>227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15">
        <f t="shared" si="6"/>
        <v>0.9990967430360393</v>
      </c>
      <c r="AM33" s="15">
        <f aca="true" t="shared" si="14" ref="AM33:AR33">AM9/$AR9</f>
        <v>0.0009032569639606493</v>
      </c>
      <c r="AN33" s="15">
        <f t="shared" si="14"/>
        <v>0</v>
      </c>
      <c r="AO33" s="15">
        <f t="shared" si="14"/>
        <v>0.9990967430360393</v>
      </c>
      <c r="AP33" s="15">
        <f t="shared" si="14"/>
        <v>1</v>
      </c>
      <c r="AQ33" s="15">
        <f t="shared" si="14"/>
        <v>0</v>
      </c>
      <c r="AR33" s="15">
        <f t="shared" si="14"/>
        <v>1</v>
      </c>
    </row>
    <row r="34" spans="1:44" ht="15">
      <c r="A34" s="1" t="s">
        <v>228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15">
        <f t="shared" si="6"/>
        <v>0.821685084414649</v>
      </c>
      <c r="AM34" s="15">
        <f aca="true" t="shared" si="15" ref="AM34:AR34">AM10/$AR10</f>
        <v>7.897683093566696E-05</v>
      </c>
      <c r="AN34" s="15">
        <f t="shared" si="15"/>
        <v>0.14579739010005419</v>
      </c>
      <c r="AO34" s="15">
        <f t="shared" si="15"/>
        <v>0.9674824745147034</v>
      </c>
      <c r="AP34" s="15">
        <f t="shared" si="15"/>
        <v>0.967561451345639</v>
      </c>
      <c r="AQ34" s="15">
        <f t="shared" si="15"/>
        <v>0.032438548654360994</v>
      </c>
      <c r="AR34" s="15">
        <f t="shared" si="15"/>
        <v>1</v>
      </c>
    </row>
    <row r="35" spans="1:44" ht="15">
      <c r="A35" s="1" t="s">
        <v>229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15">
        <f t="shared" si="6"/>
        <v>0.5956003693664176</v>
      </c>
      <c r="AM35" s="15">
        <f aca="true" t="shared" si="16" ref="AM35:AR35">AM11/$AR11</f>
        <v>0.0002461615349226681</v>
      </c>
      <c r="AN35" s="15">
        <f t="shared" si="16"/>
        <v>0.056658524718755286</v>
      </c>
      <c r="AO35" s="15">
        <f t="shared" si="16"/>
        <v>0.6522588940851729</v>
      </c>
      <c r="AP35" s="15">
        <f t="shared" si="16"/>
        <v>0.6525050556200955</v>
      </c>
      <c r="AQ35" s="15">
        <f t="shared" si="16"/>
        <v>0.3474949443799044</v>
      </c>
      <c r="AR35" s="15">
        <f t="shared" si="16"/>
        <v>1</v>
      </c>
    </row>
    <row r="36" spans="1:44" ht="15">
      <c r="A36" s="1" t="s">
        <v>230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15">
        <f t="shared" si="6"/>
        <v>0.8838870833296291</v>
      </c>
      <c r="AM36" s="15">
        <f aca="true" t="shared" si="17" ref="AM36:AR36">AM12/$AR12</f>
        <v>0.00044075435190515136</v>
      </c>
      <c r="AN36" s="15">
        <f t="shared" si="17"/>
        <v>0.028960469929140684</v>
      </c>
      <c r="AO36" s="15">
        <f t="shared" si="17"/>
        <v>0.9128475532587698</v>
      </c>
      <c r="AP36" s="15">
        <f t="shared" si="17"/>
        <v>0.9132883076106748</v>
      </c>
      <c r="AQ36" s="15">
        <f t="shared" si="17"/>
        <v>0.08671169238932516</v>
      </c>
      <c r="AR36" s="15">
        <f t="shared" si="17"/>
        <v>1</v>
      </c>
    </row>
    <row r="37" spans="1:44" ht="15">
      <c r="A37" s="1" t="s">
        <v>231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15">
        <f t="shared" si="6"/>
        <v>0.7984944539274766</v>
      </c>
      <c r="AM37" s="15">
        <f aca="true" t="shared" si="18" ref="AM37:AR37">AM13/$AR13</f>
        <v>9.844545762321753E-05</v>
      </c>
      <c r="AN37" s="15">
        <f t="shared" si="18"/>
        <v>0.05858443241944117</v>
      </c>
      <c r="AO37" s="15">
        <f t="shared" si="18"/>
        <v>0.8570788863469178</v>
      </c>
      <c r="AP37" s="15">
        <f t="shared" si="18"/>
        <v>0.857177331804541</v>
      </c>
      <c r="AQ37" s="15">
        <f t="shared" si="18"/>
        <v>0.142822668195459</v>
      </c>
      <c r="AR37" s="15">
        <f t="shared" si="18"/>
        <v>1</v>
      </c>
    </row>
    <row r="38" spans="1:44" ht="15">
      <c r="A38" s="1" t="s">
        <v>232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15">
        <f t="shared" si="6"/>
        <v>0.7448473562452633</v>
      </c>
      <c r="AM38" s="15">
        <f aca="true" t="shared" si="19" ref="AM38:AR38">AM14/$AR14</f>
        <v>0.0008860515671753936</v>
      </c>
      <c r="AN38" s="15">
        <f t="shared" si="19"/>
        <v>0.13250502765253103</v>
      </c>
      <c r="AO38" s="15">
        <f t="shared" si="19"/>
        <v>0.8773523838977942</v>
      </c>
      <c r="AP38" s="15">
        <f t="shared" si="19"/>
        <v>0.8782384354649697</v>
      </c>
      <c r="AQ38" s="15">
        <f t="shared" si="19"/>
        <v>0.12176156453503033</v>
      </c>
      <c r="AR38" s="15">
        <f t="shared" si="19"/>
        <v>1</v>
      </c>
    </row>
    <row r="39" spans="1:44" ht="15">
      <c r="A39" s="1" t="s">
        <v>233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15">
        <f t="shared" si="6"/>
        <v>0.9320266373140508</v>
      </c>
      <c r="AM39" s="15">
        <f aca="true" t="shared" si="20" ref="AM39:AR39">AM15/$AR15</f>
        <v>1.9102641504277732E-05</v>
      </c>
      <c r="AN39" s="15">
        <f t="shared" si="20"/>
        <v>0.021180983215719276</v>
      </c>
      <c r="AO39" s="15">
        <f t="shared" si="20"/>
        <v>0.95320762052977</v>
      </c>
      <c r="AP39" s="15">
        <f t="shared" si="20"/>
        <v>0.9532267231712743</v>
      </c>
      <c r="AQ39" s="15">
        <f t="shared" si="20"/>
        <v>0.046773276828725695</v>
      </c>
      <c r="AR39" s="15">
        <f t="shared" si="20"/>
        <v>1</v>
      </c>
    </row>
    <row r="40" spans="1:44" ht="15">
      <c r="A40" s="1" t="s">
        <v>234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15">
        <f t="shared" si="6"/>
        <v>0.99591272357685</v>
      </c>
      <c r="AM40" s="15">
        <f aca="true" t="shared" si="21" ref="AM40:AR40">AM16/$AR16</f>
        <v>0</v>
      </c>
      <c r="AN40" s="15">
        <f t="shared" si="21"/>
        <v>0.0031017500163671276</v>
      </c>
      <c r="AO40" s="15">
        <f t="shared" si="21"/>
        <v>0.9990144735932173</v>
      </c>
      <c r="AP40" s="15">
        <f t="shared" si="21"/>
        <v>0.9990144735932173</v>
      </c>
      <c r="AQ40" s="15">
        <f t="shared" si="21"/>
        <v>0.0009855264067827878</v>
      </c>
      <c r="AR40" s="15">
        <f t="shared" si="21"/>
        <v>1</v>
      </c>
    </row>
    <row r="41" spans="1:44" ht="15">
      <c r="A41" s="1" t="s">
        <v>235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15">
        <f t="shared" si="6"/>
        <v>0.679377919434169</v>
      </c>
      <c r="AM41" s="15">
        <f aca="true" t="shared" si="22" ref="AM41:AR41">AM17/$AR17</f>
        <v>0</v>
      </c>
      <c r="AN41" s="15">
        <f t="shared" si="22"/>
        <v>0.2695280386355009</v>
      </c>
      <c r="AO41" s="15">
        <f t="shared" si="22"/>
        <v>0.9489059580696699</v>
      </c>
      <c r="AP41" s="15">
        <f t="shared" si="22"/>
        <v>0.9489059580696699</v>
      </c>
      <c r="AQ41" s="15">
        <f t="shared" si="22"/>
        <v>0.051094041930330084</v>
      </c>
      <c r="AR41" s="15">
        <f t="shared" si="22"/>
        <v>1</v>
      </c>
    </row>
    <row r="42" spans="1:44" ht="15">
      <c r="A42" s="1" t="s">
        <v>236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15">
        <f t="shared" si="6"/>
        <v>0.6892028412261847</v>
      </c>
      <c r="AM42" s="15">
        <f aca="true" t="shared" si="23" ref="AM42:AR42">AM18/$AR18</f>
        <v>0.00011282990229353577</v>
      </c>
      <c r="AN42" s="15">
        <f t="shared" si="23"/>
        <v>0</v>
      </c>
      <c r="AO42" s="15">
        <f t="shared" si="23"/>
        <v>0.6892028412261847</v>
      </c>
      <c r="AP42" s="15">
        <f t="shared" si="23"/>
        <v>0.6893156711284782</v>
      </c>
      <c r="AQ42" s="15">
        <f t="shared" si="23"/>
        <v>0.3106843288715217</v>
      </c>
      <c r="AR42" s="15">
        <f t="shared" si="23"/>
        <v>1</v>
      </c>
    </row>
    <row r="43" spans="1:44" ht="15">
      <c r="A43" s="1" t="s">
        <v>237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15">
        <f t="shared" si="6"/>
        <v>0.939027733135944</v>
      </c>
      <c r="AM43" s="15">
        <f aca="true" t="shared" si="24" ref="AM43:AR43">AM19/$AR19</f>
        <v>0</v>
      </c>
      <c r="AN43" s="15">
        <f t="shared" si="24"/>
        <v>0</v>
      </c>
      <c r="AO43" s="15">
        <f t="shared" si="24"/>
        <v>0.939027733135944</v>
      </c>
      <c r="AP43" s="15">
        <f t="shared" si="24"/>
        <v>0.939027733135944</v>
      </c>
      <c r="AQ43" s="15">
        <f t="shared" si="24"/>
        <v>0.060972266864056025</v>
      </c>
      <c r="AR43" s="15">
        <f t="shared" si="24"/>
        <v>1</v>
      </c>
    </row>
    <row r="44" spans="1:44" ht="15">
      <c r="A44" s="5" t="s">
        <v>257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15">
        <f>AL21/$AR21</f>
        <v>0.6345376702104825</v>
      </c>
      <c r="AM44" s="15">
        <f aca="true" t="shared" si="25" ref="AM44:AR44">AM21/$AR21</f>
        <v>0.19623986020509976</v>
      </c>
      <c r="AN44" s="15">
        <f t="shared" si="25"/>
        <v>0.08951492589276666</v>
      </c>
      <c r="AO44" s="15">
        <f t="shared" si="25"/>
        <v>0.7240525961032492</v>
      </c>
      <c r="AP44" s="15">
        <f t="shared" si="25"/>
        <v>0.920292456308349</v>
      </c>
      <c r="AQ44" s="15">
        <f t="shared" si="25"/>
        <v>0.07970754369165102</v>
      </c>
      <c r="AR44" s="15">
        <f t="shared" si="25"/>
        <v>1</v>
      </c>
    </row>
    <row r="45" spans="1:44" ht="15">
      <c r="A45" s="9" t="s">
        <v>30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5">
        <f>AL22/$AR22</f>
        <v>0.8269889892984028</v>
      </c>
      <c r="AM45" s="15">
        <f aca="true" t="shared" si="26" ref="AM45:AR45">AM22/$AR22</f>
        <v>0.013713289742433155</v>
      </c>
      <c r="AN45" s="15">
        <f t="shared" si="26"/>
        <v>0.06806870140998918</v>
      </c>
      <c r="AO45" s="15">
        <f t="shared" si="26"/>
        <v>0.8950576907083918</v>
      </c>
      <c r="AP45" s="15">
        <f t="shared" si="26"/>
        <v>0.9087709804508252</v>
      </c>
      <c r="AQ45" s="15">
        <f t="shared" si="26"/>
        <v>0.091229019549175</v>
      </c>
      <c r="AR45" s="15">
        <f t="shared" si="26"/>
        <v>1</v>
      </c>
    </row>
    <row r="46" spans="1:44" ht="15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5">
        <f aca="true" t="shared" si="27" ref="AL46:AR46">AL23/$AR23</f>
        <v>0.5213427256741673</v>
      </c>
      <c r="AM46" s="15">
        <f t="shared" si="27"/>
        <v>0.3035973213949941</v>
      </c>
      <c r="AN46" s="15">
        <f t="shared" si="27"/>
        <v>0.10212904671223647</v>
      </c>
      <c r="AO46" s="15">
        <f t="shared" si="27"/>
        <v>0.6234717723864039</v>
      </c>
      <c r="AP46" s="15">
        <f t="shared" si="27"/>
        <v>0.927069093781398</v>
      </c>
      <c r="AQ46" s="15">
        <f t="shared" si="27"/>
        <v>0.07293090621860196</v>
      </c>
      <c r="AR46" s="15">
        <f t="shared" si="27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8"/>
  <sheetViews>
    <sheetView zoomScale="53" zoomScaleNormal="53" zoomScalePageLayoutView="0" workbookViewId="0" topLeftCell="A1">
      <pane xSplit="1" ySplit="1" topLeftCell="R5" activePane="bottomRight" state="frozen"/>
      <selection pane="topLeft" activeCell="A1" sqref="A1:AQ72"/>
      <selection pane="topRight" activeCell="A1" sqref="A1:AQ72"/>
      <selection pane="bottomLeft" activeCell="A1" sqref="A1:AQ72"/>
      <selection pane="bottomRight" activeCell="R28" sqref="R28"/>
    </sheetView>
  </sheetViews>
  <sheetFormatPr defaultColWidth="9.140625" defaultRowHeight="15"/>
  <cols>
    <col min="1" max="1" width="59.57421875" style="8" customWidth="1"/>
    <col min="2" max="37" width="54.421875" style="8" customWidth="1"/>
    <col min="38" max="38" width="15.28125" style="8" customWidth="1"/>
    <col min="39" max="41" width="11.57421875" style="8" customWidth="1"/>
    <col min="42" max="42" width="18.28125" style="8" customWidth="1"/>
    <col min="43" max="43" width="14.7109375" style="8" customWidth="1"/>
    <col min="44" max="44" width="14.421875" style="8" customWidth="1"/>
    <col min="45" max="16384" width="9.140625" style="8" customWidth="1"/>
  </cols>
  <sheetData>
    <row r="1" spans="1:44" ht="15">
      <c r="A1" s="9" t="s">
        <v>112</v>
      </c>
      <c r="B1" s="9" t="s">
        <v>269</v>
      </c>
      <c r="C1" s="9" t="s">
        <v>270</v>
      </c>
      <c r="D1" s="9" t="s">
        <v>271</v>
      </c>
      <c r="E1" s="9" t="s">
        <v>272</v>
      </c>
      <c r="F1" s="9" t="s">
        <v>273</v>
      </c>
      <c r="G1" s="9" t="s">
        <v>274</v>
      </c>
      <c r="H1" s="9" t="s">
        <v>275</v>
      </c>
      <c r="I1" s="9" t="s">
        <v>276</v>
      </c>
      <c r="J1" s="9" t="s">
        <v>277</v>
      </c>
      <c r="K1" s="9" t="s">
        <v>278</v>
      </c>
      <c r="L1" s="9" t="s">
        <v>279</v>
      </c>
      <c r="M1" s="9" t="s">
        <v>280</v>
      </c>
      <c r="N1" s="9" t="s">
        <v>281</v>
      </c>
      <c r="O1" s="9" t="s">
        <v>282</v>
      </c>
      <c r="P1" s="9" t="s">
        <v>283</v>
      </c>
      <c r="Q1" s="9" t="s">
        <v>284</v>
      </c>
      <c r="R1" s="9" t="s">
        <v>285</v>
      </c>
      <c r="S1" s="9" t="s">
        <v>286</v>
      </c>
      <c r="T1" s="9" t="s">
        <v>306</v>
      </c>
      <c r="U1" s="9" t="s">
        <v>287</v>
      </c>
      <c r="V1" s="9" t="s">
        <v>288</v>
      </c>
      <c r="W1" s="9" t="s">
        <v>289</v>
      </c>
      <c r="X1" s="9" t="s">
        <v>290</v>
      </c>
      <c r="Y1" s="9" t="s">
        <v>291</v>
      </c>
      <c r="Z1" s="9" t="s">
        <v>292</v>
      </c>
      <c r="AA1" s="9" t="s">
        <v>293</v>
      </c>
      <c r="AB1" s="9" t="s">
        <v>294</v>
      </c>
      <c r="AC1" s="9" t="s">
        <v>295</v>
      </c>
      <c r="AD1" s="9" t="s">
        <v>296</v>
      </c>
      <c r="AE1" s="9" t="s">
        <v>297</v>
      </c>
      <c r="AF1" s="9" t="s">
        <v>298</v>
      </c>
      <c r="AG1" s="9" t="s">
        <v>299</v>
      </c>
      <c r="AH1" s="9" t="s">
        <v>300</v>
      </c>
      <c r="AI1" s="9" t="s">
        <v>301</v>
      </c>
      <c r="AJ1" s="9" t="s">
        <v>305</v>
      </c>
      <c r="AK1" s="9" t="s">
        <v>302</v>
      </c>
      <c r="AL1" s="5" t="s">
        <v>32</v>
      </c>
      <c r="AM1" s="5" t="s">
        <v>254</v>
      </c>
      <c r="AN1" s="5" t="s">
        <v>24</v>
      </c>
      <c r="AO1" s="5" t="s">
        <v>26</v>
      </c>
      <c r="AP1" s="5" t="s">
        <v>255</v>
      </c>
      <c r="AQ1" s="5" t="s">
        <v>252</v>
      </c>
      <c r="AR1" s="5" t="s">
        <v>253</v>
      </c>
    </row>
    <row r="2" spans="1:44" ht="15">
      <c r="A2" s="11" t="s">
        <v>196</v>
      </c>
      <c r="B2" s="29">
        <v>19.895032</v>
      </c>
      <c r="C2" s="30">
        <v>2.047044</v>
      </c>
      <c r="D2" s="30">
        <v>6.586009000000001</v>
      </c>
      <c r="E2" s="4"/>
      <c r="F2" s="30">
        <v>15.258306</v>
      </c>
      <c r="G2" s="30">
        <v>0.096772</v>
      </c>
      <c r="H2" s="30">
        <v>0.14187300000000003</v>
      </c>
      <c r="I2" s="30">
        <v>17.596477999999998</v>
      </c>
      <c r="J2" s="30">
        <v>8.324329</v>
      </c>
      <c r="K2" s="30">
        <v>8.324329</v>
      </c>
      <c r="L2" s="30">
        <v>3.475853</v>
      </c>
      <c r="M2" s="30">
        <v>42.456586</v>
      </c>
      <c r="N2" s="30">
        <v>0.52155</v>
      </c>
      <c r="O2" s="30">
        <v>7.444244</v>
      </c>
      <c r="P2" s="30">
        <v>3.47917</v>
      </c>
      <c r="Q2" s="30">
        <v>41.409966</v>
      </c>
      <c r="R2" s="30">
        <v>162.17603299999996</v>
      </c>
      <c r="S2" s="30">
        <v>2.6958390000000003</v>
      </c>
      <c r="T2" s="30">
        <v>3.2464449999999996</v>
      </c>
      <c r="U2" s="30">
        <v>6.5955829999999995</v>
      </c>
      <c r="V2" s="30"/>
      <c r="W2" s="30">
        <v>58.221813000000004</v>
      </c>
      <c r="X2" s="30">
        <v>1.388895</v>
      </c>
      <c r="Y2" s="30">
        <v>19.836333</v>
      </c>
      <c r="Z2" s="30">
        <v>0.180046</v>
      </c>
      <c r="AA2" s="30"/>
      <c r="AB2" s="30"/>
      <c r="AC2" s="30">
        <v>1.589437</v>
      </c>
      <c r="AD2" s="30"/>
      <c r="AE2" s="30">
        <v>1.861949</v>
      </c>
      <c r="AF2" s="30">
        <v>32.407924</v>
      </c>
      <c r="AG2" s="30">
        <v>7.386827000000001</v>
      </c>
      <c r="AH2" s="30"/>
      <c r="AI2" s="30"/>
      <c r="AJ2" s="30">
        <v>68.62021499999999</v>
      </c>
      <c r="AK2" s="30">
        <v>356.54011200000014</v>
      </c>
      <c r="AL2" s="8">
        <v>876.0860070000004</v>
      </c>
      <c r="AM2" s="8">
        <v>18.64782700000001</v>
      </c>
      <c r="AN2" s="8">
        <v>75.89181800000001</v>
      </c>
      <c r="AO2" s="8">
        <f aca="true" t="shared" si="0" ref="AO2:AO27">AL2+AN2</f>
        <v>951.9778250000005</v>
      </c>
      <c r="AP2" s="8">
        <f aca="true" t="shared" si="1" ref="AP2:AP27">AM2+AO2</f>
        <v>970.6256520000005</v>
      </c>
      <c r="AQ2" s="8">
        <f>AR2-AP2</f>
        <v>226.068304</v>
      </c>
      <c r="AR2" s="8">
        <v>1196.6939560000005</v>
      </c>
    </row>
    <row r="3" spans="1:44" ht="15">
      <c r="A3" s="1" t="s">
        <v>197</v>
      </c>
      <c r="B3" s="31"/>
      <c r="C3" s="32"/>
      <c r="D3" s="32"/>
      <c r="E3" s="4"/>
      <c r="F3" s="32">
        <v>5.658789</v>
      </c>
      <c r="G3" s="32"/>
      <c r="H3" s="32"/>
      <c r="I3" s="32">
        <v>1.2257509999999998</v>
      </c>
      <c r="J3" s="32">
        <v>0.728305</v>
      </c>
      <c r="K3" s="32">
        <v>0.728305</v>
      </c>
      <c r="L3" s="32">
        <v>6.86948</v>
      </c>
      <c r="M3" s="32">
        <v>2.060457</v>
      </c>
      <c r="N3" s="32"/>
      <c r="O3" s="32"/>
      <c r="P3" s="32">
        <v>2.614026</v>
      </c>
      <c r="Q3" s="32">
        <v>2.73802</v>
      </c>
      <c r="R3" s="32">
        <v>2.463812</v>
      </c>
      <c r="S3" s="32"/>
      <c r="T3" s="32"/>
      <c r="U3" s="32">
        <v>0.19627</v>
      </c>
      <c r="V3" s="32"/>
      <c r="W3" s="32">
        <v>8.367679</v>
      </c>
      <c r="X3" s="32"/>
      <c r="Y3" s="32">
        <v>3.384921</v>
      </c>
      <c r="Z3" s="32"/>
      <c r="AA3" s="32"/>
      <c r="AB3" s="32"/>
      <c r="AC3" s="32"/>
      <c r="AD3" s="32">
        <v>0.017333</v>
      </c>
      <c r="AE3" s="32">
        <v>0.730689</v>
      </c>
      <c r="AF3" s="32">
        <v>7.788929999999999</v>
      </c>
      <c r="AG3" s="32">
        <v>1.262495</v>
      </c>
      <c r="AH3" s="32"/>
      <c r="AI3" s="32"/>
      <c r="AJ3" s="32">
        <v>6.190542</v>
      </c>
      <c r="AK3" s="32">
        <v>105.251927</v>
      </c>
      <c r="AL3" s="8">
        <v>157.532093</v>
      </c>
      <c r="AM3" s="8">
        <v>0.085252</v>
      </c>
      <c r="AN3" s="8">
        <v>42.139333</v>
      </c>
      <c r="AO3" s="8">
        <f t="shared" si="0"/>
        <v>199.671426</v>
      </c>
      <c r="AP3" s="8">
        <f t="shared" si="1"/>
        <v>199.756678</v>
      </c>
      <c r="AQ3" s="8">
        <f aca="true" t="shared" si="2" ref="AQ3:AQ27">AR3-AP3</f>
        <v>6.340273999999994</v>
      </c>
      <c r="AR3" s="8">
        <v>206.096952</v>
      </c>
    </row>
    <row r="4" spans="1:44" ht="15">
      <c r="A4" s="1" t="s">
        <v>198</v>
      </c>
      <c r="B4" s="31"/>
      <c r="C4" s="32"/>
      <c r="D4" s="32">
        <v>2.564912</v>
      </c>
      <c r="E4" s="4"/>
      <c r="F4" s="32">
        <v>0.313665</v>
      </c>
      <c r="G4" s="32"/>
      <c r="H4" s="32"/>
      <c r="I4" s="32">
        <v>0.6050409999999999</v>
      </c>
      <c r="J4" s="32">
        <v>0.367725</v>
      </c>
      <c r="K4" s="32">
        <v>0.367725</v>
      </c>
      <c r="L4" s="32">
        <v>0.295645</v>
      </c>
      <c r="M4" s="32"/>
      <c r="N4" s="32"/>
      <c r="O4" s="32"/>
      <c r="P4" s="32">
        <v>0.095</v>
      </c>
      <c r="Q4" s="32"/>
      <c r="R4" s="32">
        <v>0.15</v>
      </c>
      <c r="S4" s="32"/>
      <c r="T4" s="32"/>
      <c r="U4" s="32"/>
      <c r="V4" s="32"/>
      <c r="W4" s="32">
        <v>2.936991</v>
      </c>
      <c r="X4" s="32"/>
      <c r="Y4" s="32">
        <v>1.130003</v>
      </c>
      <c r="Z4" s="32"/>
      <c r="AA4" s="32"/>
      <c r="AB4" s="32"/>
      <c r="AC4" s="32"/>
      <c r="AD4" s="32"/>
      <c r="AE4" s="32"/>
      <c r="AF4" s="32">
        <v>1.330653</v>
      </c>
      <c r="AG4" s="32"/>
      <c r="AH4" s="32"/>
      <c r="AI4" s="32"/>
      <c r="AJ4" s="32"/>
      <c r="AK4" s="32">
        <v>4.975639999999999</v>
      </c>
      <c r="AL4" s="8">
        <v>14.765275000000003</v>
      </c>
      <c r="AN4" s="8">
        <v>10.602007999999998</v>
      </c>
      <c r="AO4" s="8">
        <f t="shared" si="0"/>
        <v>25.367283</v>
      </c>
      <c r="AP4" s="8">
        <f t="shared" si="1"/>
        <v>25.367283</v>
      </c>
      <c r="AQ4" s="8">
        <f t="shared" si="2"/>
        <v>2.5885859999999994</v>
      </c>
      <c r="AR4" s="8">
        <v>27.955869</v>
      </c>
    </row>
    <row r="5" spans="1:44" ht="15">
      <c r="A5" s="1" t="s">
        <v>199</v>
      </c>
      <c r="B5" s="31"/>
      <c r="C5" s="32"/>
      <c r="D5" s="32">
        <v>2.8711140000000004</v>
      </c>
      <c r="E5" s="4"/>
      <c r="F5" s="32">
        <v>3.557184</v>
      </c>
      <c r="G5" s="32"/>
      <c r="H5" s="32"/>
      <c r="I5" s="32">
        <v>1.11008</v>
      </c>
      <c r="J5" s="32"/>
      <c r="K5" s="32"/>
      <c r="L5" s="32">
        <v>0.030824</v>
      </c>
      <c r="M5" s="32">
        <v>2.535057</v>
      </c>
      <c r="N5" s="32"/>
      <c r="O5" s="32"/>
      <c r="P5" s="32">
        <v>0.281691</v>
      </c>
      <c r="Q5" s="32">
        <v>1.0726749999999998</v>
      </c>
      <c r="R5" s="32">
        <v>3.95</v>
      </c>
      <c r="S5" s="32"/>
      <c r="T5" s="32"/>
      <c r="U5" s="32">
        <v>0.591133</v>
      </c>
      <c r="V5" s="32"/>
      <c r="W5" s="32">
        <v>4.842276999999999</v>
      </c>
      <c r="X5" s="32"/>
      <c r="Y5" s="32">
        <v>0.53967</v>
      </c>
      <c r="Z5" s="32"/>
      <c r="AA5" s="32"/>
      <c r="AB5" s="32"/>
      <c r="AC5" s="32"/>
      <c r="AD5" s="32"/>
      <c r="AE5" s="32"/>
      <c r="AF5" s="32">
        <v>2.859785</v>
      </c>
      <c r="AG5" s="32">
        <v>0.5130410000000001</v>
      </c>
      <c r="AH5" s="32"/>
      <c r="AI5" s="32"/>
      <c r="AJ5" s="32">
        <v>2.232144</v>
      </c>
      <c r="AK5" s="32">
        <v>46.692130000000006</v>
      </c>
      <c r="AL5" s="8">
        <v>73.67880500000003</v>
      </c>
      <c r="AM5" s="8">
        <v>0.03</v>
      </c>
      <c r="AN5" s="8">
        <v>8.651757</v>
      </c>
      <c r="AO5" s="8">
        <f t="shared" si="0"/>
        <v>82.33056200000003</v>
      </c>
      <c r="AP5" s="8">
        <f t="shared" si="1"/>
        <v>82.36056200000003</v>
      </c>
      <c r="AQ5" s="8">
        <f t="shared" si="2"/>
        <v>16.071079999999995</v>
      </c>
      <c r="AR5" s="8">
        <v>98.43164200000002</v>
      </c>
    </row>
    <row r="6" spans="1:44" ht="15">
      <c r="A6" s="1" t="s">
        <v>200</v>
      </c>
      <c r="B6" s="31">
        <v>3.3915859999999998</v>
      </c>
      <c r="C6" s="32"/>
      <c r="D6" s="32"/>
      <c r="E6" s="4"/>
      <c r="F6" s="32">
        <v>2.452979</v>
      </c>
      <c r="G6" s="32"/>
      <c r="H6" s="32"/>
      <c r="I6" s="32">
        <v>1.013279</v>
      </c>
      <c r="J6" s="32">
        <v>0.7009050000000001</v>
      </c>
      <c r="K6" s="32">
        <v>0.7009050000000001</v>
      </c>
      <c r="L6" s="32"/>
      <c r="M6" s="32">
        <v>1.353792</v>
      </c>
      <c r="N6" s="32"/>
      <c r="O6" s="32"/>
      <c r="P6" s="32"/>
      <c r="Q6" s="32"/>
      <c r="R6" s="32">
        <v>0.0021590000000000003</v>
      </c>
      <c r="S6" s="32">
        <v>16.239523000000002</v>
      </c>
      <c r="T6" s="32"/>
      <c r="U6" s="32">
        <v>0.559759</v>
      </c>
      <c r="V6" s="32"/>
      <c r="W6" s="32"/>
      <c r="X6" s="32">
        <v>0.051219</v>
      </c>
      <c r="Y6" s="32">
        <v>1.43703</v>
      </c>
      <c r="Z6" s="32"/>
      <c r="AA6" s="32"/>
      <c r="AB6" s="32"/>
      <c r="AC6" s="32"/>
      <c r="AD6" s="32"/>
      <c r="AE6" s="32"/>
      <c r="AF6" s="32">
        <v>2.2838629999999998</v>
      </c>
      <c r="AG6" s="32"/>
      <c r="AH6" s="32"/>
      <c r="AI6" s="32"/>
      <c r="AJ6" s="32">
        <v>1.7142840000000001</v>
      </c>
      <c r="AK6" s="32">
        <v>63.49049</v>
      </c>
      <c r="AL6" s="8">
        <v>78.45134499999999</v>
      </c>
      <c r="AM6" s="8">
        <v>16.439753</v>
      </c>
      <c r="AN6" s="8">
        <v>9.473539</v>
      </c>
      <c r="AO6" s="8">
        <f t="shared" si="0"/>
        <v>87.92488399999999</v>
      </c>
      <c r="AP6" s="8">
        <f t="shared" si="1"/>
        <v>104.36463699999999</v>
      </c>
      <c r="AQ6" s="8">
        <f t="shared" si="2"/>
        <v>115.64278099999999</v>
      </c>
      <c r="AR6" s="8">
        <v>220.00741799999997</v>
      </c>
    </row>
    <row r="7" spans="1:44" ht="15">
      <c r="A7" s="1" t="s">
        <v>201</v>
      </c>
      <c r="B7" s="31"/>
      <c r="C7" s="32"/>
      <c r="D7" s="32"/>
      <c r="E7" s="4"/>
      <c r="F7" s="32">
        <v>1.069346</v>
      </c>
      <c r="G7" s="32"/>
      <c r="H7" s="32"/>
      <c r="I7" s="32">
        <v>0.11841</v>
      </c>
      <c r="J7" s="32">
        <v>0.174978</v>
      </c>
      <c r="K7" s="32">
        <v>0.174978</v>
      </c>
      <c r="L7" s="32"/>
      <c r="M7" s="32">
        <v>1.974364</v>
      </c>
      <c r="N7" s="32"/>
      <c r="O7" s="32"/>
      <c r="P7" s="32">
        <v>0.28169</v>
      </c>
      <c r="Q7" s="32">
        <v>2.833313</v>
      </c>
      <c r="R7" s="32">
        <v>4.955347</v>
      </c>
      <c r="S7" s="32">
        <v>0.05</v>
      </c>
      <c r="T7" s="32"/>
      <c r="U7" s="32">
        <v>0.294406</v>
      </c>
      <c r="V7" s="32"/>
      <c r="W7" s="32">
        <v>7.206459</v>
      </c>
      <c r="X7" s="32"/>
      <c r="Y7" s="32">
        <v>1.090323</v>
      </c>
      <c r="Z7" s="32"/>
      <c r="AA7" s="32"/>
      <c r="AB7" s="32"/>
      <c r="AC7" s="32">
        <v>0.332435</v>
      </c>
      <c r="AD7" s="32"/>
      <c r="AE7" s="32"/>
      <c r="AF7" s="32">
        <v>1.9778510000000002</v>
      </c>
      <c r="AG7" s="32">
        <v>0.149701</v>
      </c>
      <c r="AH7" s="32"/>
      <c r="AI7" s="32"/>
      <c r="AJ7" s="32">
        <v>0.1</v>
      </c>
      <c r="AK7" s="32">
        <v>16.4104</v>
      </c>
      <c r="AL7" s="8">
        <v>38.636587999999996</v>
      </c>
      <c r="AM7" s="8">
        <v>0.39100999999999997</v>
      </c>
      <c r="AN7" s="8">
        <v>1.05628</v>
      </c>
      <c r="AO7" s="8">
        <f t="shared" si="0"/>
        <v>39.692868</v>
      </c>
      <c r="AP7" s="8">
        <f t="shared" si="1"/>
        <v>40.083878</v>
      </c>
      <c r="AQ7" s="8">
        <f t="shared" si="2"/>
        <v>5.709121000000003</v>
      </c>
      <c r="AR7" s="8">
        <v>45.792999</v>
      </c>
    </row>
    <row r="8" spans="1:44" ht="15">
      <c r="A8" s="1" t="s">
        <v>202</v>
      </c>
      <c r="B8" s="31"/>
      <c r="C8" s="32"/>
      <c r="D8" s="32"/>
      <c r="E8" s="4"/>
      <c r="F8" s="32">
        <v>0.190148</v>
      </c>
      <c r="G8" s="32"/>
      <c r="H8" s="32"/>
      <c r="I8" s="32"/>
      <c r="J8" s="32"/>
      <c r="K8" s="32"/>
      <c r="L8" s="32"/>
      <c r="M8" s="32"/>
      <c r="N8" s="32"/>
      <c r="O8" s="32"/>
      <c r="P8" s="32">
        <v>0.28169</v>
      </c>
      <c r="Q8" s="32"/>
      <c r="R8" s="32">
        <v>3.731343</v>
      </c>
      <c r="S8" s="32"/>
      <c r="T8" s="32"/>
      <c r="U8" s="32"/>
      <c r="V8" s="32"/>
      <c r="W8" s="32">
        <v>0.785406</v>
      </c>
      <c r="X8" s="32"/>
      <c r="Y8" s="32">
        <v>2.6615100000000003</v>
      </c>
      <c r="Z8" s="32"/>
      <c r="AA8" s="32"/>
      <c r="AB8" s="32"/>
      <c r="AC8" s="32"/>
      <c r="AD8" s="32"/>
      <c r="AE8" s="32"/>
      <c r="AF8" s="32">
        <v>0.614874</v>
      </c>
      <c r="AG8" s="32">
        <v>1.1062349999999999</v>
      </c>
      <c r="AH8" s="32"/>
      <c r="AI8" s="32"/>
      <c r="AJ8" s="32"/>
      <c r="AK8" s="32">
        <v>36.970473000000005</v>
      </c>
      <c r="AL8" s="8">
        <v>46.341679000000006</v>
      </c>
      <c r="AN8" s="8">
        <v>13.694716999999999</v>
      </c>
      <c r="AO8" s="8">
        <f t="shared" si="0"/>
        <v>60.036396</v>
      </c>
      <c r="AP8" s="8">
        <f t="shared" si="1"/>
        <v>60.036396</v>
      </c>
      <c r="AQ8" s="8">
        <f t="shared" si="2"/>
        <v>3.999535999999999</v>
      </c>
      <c r="AR8" s="8">
        <v>64.035932</v>
      </c>
    </row>
    <row r="9" spans="1:44" ht="15">
      <c r="A9" s="1" t="s">
        <v>203</v>
      </c>
      <c r="B9" s="31"/>
      <c r="C9" s="32"/>
      <c r="D9" s="32"/>
      <c r="E9" s="4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0.271849</v>
      </c>
      <c r="Q9" s="32">
        <v>1.090236</v>
      </c>
      <c r="R9" s="32">
        <v>4</v>
      </c>
      <c r="S9" s="32"/>
      <c r="T9" s="32"/>
      <c r="U9" s="32"/>
      <c r="V9" s="32"/>
      <c r="W9" s="32">
        <v>0.344089</v>
      </c>
      <c r="X9" s="32"/>
      <c r="Y9" s="32">
        <v>0.515278</v>
      </c>
      <c r="Z9" s="32"/>
      <c r="AA9" s="32"/>
      <c r="AB9" s="32"/>
      <c r="AC9" s="32"/>
      <c r="AD9" s="32"/>
      <c r="AE9" s="32"/>
      <c r="AF9" s="32">
        <v>0.190066</v>
      </c>
      <c r="AG9" s="32">
        <v>0.200895</v>
      </c>
      <c r="AH9" s="32"/>
      <c r="AI9" s="32"/>
      <c r="AJ9" s="32"/>
      <c r="AK9" s="32">
        <v>5.825</v>
      </c>
      <c r="AL9" s="8">
        <v>12.437412999999998</v>
      </c>
      <c r="AN9" s="8">
        <v>0.9656990000000001</v>
      </c>
      <c r="AO9" s="8">
        <f t="shared" si="0"/>
        <v>13.403111999999998</v>
      </c>
      <c r="AP9" s="8">
        <f t="shared" si="1"/>
        <v>13.403111999999998</v>
      </c>
      <c r="AQ9" s="8">
        <f t="shared" si="2"/>
        <v>14.533527999999999</v>
      </c>
      <c r="AR9" s="8">
        <v>27.936639999999997</v>
      </c>
    </row>
    <row r="10" spans="1:44" ht="15">
      <c r="A10" s="1" t="s">
        <v>204</v>
      </c>
      <c r="B10" s="31"/>
      <c r="C10" s="32"/>
      <c r="D10" s="32"/>
      <c r="E10" s="4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>
        <v>0.18323</v>
      </c>
      <c r="X10" s="32"/>
      <c r="Y10" s="32">
        <v>0.050339</v>
      </c>
      <c r="Z10" s="32"/>
      <c r="AA10" s="32"/>
      <c r="AB10" s="32"/>
      <c r="AC10" s="32"/>
      <c r="AD10" s="32"/>
      <c r="AE10" s="32"/>
      <c r="AF10" s="32">
        <v>0.218554</v>
      </c>
      <c r="AG10" s="32"/>
      <c r="AH10" s="32"/>
      <c r="AI10" s="32"/>
      <c r="AJ10" s="32">
        <v>0.144471</v>
      </c>
      <c r="AK10" s="32">
        <v>0.25</v>
      </c>
      <c r="AL10" s="8">
        <v>0.8465940000000001</v>
      </c>
      <c r="AO10" s="8">
        <f t="shared" si="0"/>
        <v>0.8465940000000001</v>
      </c>
      <c r="AP10" s="8">
        <f t="shared" si="1"/>
        <v>0.8465940000000001</v>
      </c>
      <c r="AQ10" s="8">
        <f t="shared" si="2"/>
        <v>0.28378799999999993</v>
      </c>
      <c r="AR10" s="8">
        <v>1.130382</v>
      </c>
    </row>
    <row r="11" spans="1:44" ht="15">
      <c r="A11" s="1" t="s">
        <v>205</v>
      </c>
      <c r="B11" s="31"/>
      <c r="C11" s="32"/>
      <c r="D11" s="32"/>
      <c r="E11" s="4"/>
      <c r="F11" s="32">
        <v>1.3753250000000001</v>
      </c>
      <c r="G11" s="32"/>
      <c r="H11" s="32"/>
      <c r="I11" s="32">
        <v>0.105467</v>
      </c>
      <c r="J11" s="32"/>
      <c r="K11" s="32"/>
      <c r="L11" s="32"/>
      <c r="M11" s="32"/>
      <c r="N11" s="32"/>
      <c r="O11" s="32"/>
      <c r="P11" s="32">
        <v>0.061902</v>
      </c>
      <c r="Q11" s="32">
        <v>0.2</v>
      </c>
      <c r="R11" s="32"/>
      <c r="S11" s="32"/>
      <c r="T11" s="32"/>
      <c r="U11" s="32"/>
      <c r="V11" s="32"/>
      <c r="W11" s="32">
        <v>1.0378690000000002</v>
      </c>
      <c r="X11" s="32"/>
      <c r="Y11" s="32">
        <v>0.09054699999999999</v>
      </c>
      <c r="Z11" s="32"/>
      <c r="AA11" s="32"/>
      <c r="AB11" s="32"/>
      <c r="AC11" s="32"/>
      <c r="AD11" s="32"/>
      <c r="AE11" s="32"/>
      <c r="AF11" s="32">
        <v>1.150912</v>
      </c>
      <c r="AG11" s="32"/>
      <c r="AH11" s="32"/>
      <c r="AI11" s="32"/>
      <c r="AJ11" s="32">
        <v>3.78825</v>
      </c>
      <c r="AK11" s="32">
        <v>1.925666</v>
      </c>
      <c r="AL11" s="8">
        <v>9.735937999999997</v>
      </c>
      <c r="AN11" s="8">
        <v>0.9158519999999999</v>
      </c>
      <c r="AO11" s="8">
        <f t="shared" si="0"/>
        <v>10.651789999999997</v>
      </c>
      <c r="AP11" s="8">
        <f t="shared" si="1"/>
        <v>10.651789999999997</v>
      </c>
      <c r="AQ11" s="8">
        <f t="shared" si="2"/>
        <v>1.1670300000000005</v>
      </c>
      <c r="AR11" s="8">
        <v>11.818819999999997</v>
      </c>
    </row>
    <row r="12" spans="1:44" ht="15">
      <c r="A12" s="1" t="s">
        <v>206</v>
      </c>
      <c r="B12" s="31">
        <v>7.742455</v>
      </c>
      <c r="C12" s="32">
        <v>0.393911</v>
      </c>
      <c r="D12" s="32">
        <v>5.789786</v>
      </c>
      <c r="E12" s="4"/>
      <c r="F12" s="32">
        <v>11.060648</v>
      </c>
      <c r="G12" s="32"/>
      <c r="H12" s="32"/>
      <c r="I12" s="32">
        <v>2.61756</v>
      </c>
      <c r="J12" s="32">
        <v>5.897175000000001</v>
      </c>
      <c r="K12" s="32">
        <v>5.897175000000001</v>
      </c>
      <c r="L12" s="32">
        <v>4.115776</v>
      </c>
      <c r="M12" s="32">
        <v>12.676674000000002</v>
      </c>
      <c r="N12" s="32"/>
      <c r="O12" s="32"/>
      <c r="P12" s="32">
        <v>1.492203</v>
      </c>
      <c r="Q12" s="32">
        <v>2.949853</v>
      </c>
      <c r="R12" s="32">
        <v>21.663189000000003</v>
      </c>
      <c r="S12" s="32">
        <v>0.05</v>
      </c>
      <c r="T12" s="32"/>
      <c r="U12" s="32">
        <v>0.503175</v>
      </c>
      <c r="V12" s="32"/>
      <c r="W12" s="32">
        <v>8.690678</v>
      </c>
      <c r="X12" s="32">
        <v>0.384917</v>
      </c>
      <c r="Y12" s="32">
        <v>3.315942</v>
      </c>
      <c r="Z12" s="32"/>
      <c r="AA12" s="32"/>
      <c r="AB12" s="32"/>
      <c r="AC12" s="32"/>
      <c r="AD12" s="32">
        <v>19.675926</v>
      </c>
      <c r="AE12" s="32">
        <v>0.785084</v>
      </c>
      <c r="AF12" s="32">
        <v>3.4300949999999997</v>
      </c>
      <c r="AG12" s="32">
        <v>4.688485</v>
      </c>
      <c r="AH12" s="32"/>
      <c r="AI12" s="32"/>
      <c r="AJ12" s="32">
        <v>42.96866300000001</v>
      </c>
      <c r="AK12" s="32">
        <v>181.911373</v>
      </c>
      <c r="AL12" s="8">
        <v>323.07764199999986</v>
      </c>
      <c r="AM12" s="8">
        <v>26.801674000000002</v>
      </c>
      <c r="AN12" s="8">
        <v>79.794145</v>
      </c>
      <c r="AO12" s="8">
        <f t="shared" si="0"/>
        <v>402.87178699999987</v>
      </c>
      <c r="AP12" s="8">
        <f t="shared" si="1"/>
        <v>429.67346099999986</v>
      </c>
      <c r="AQ12" s="8">
        <f t="shared" si="2"/>
        <v>13.580302000000017</v>
      </c>
      <c r="AR12" s="8">
        <v>443.2537629999999</v>
      </c>
    </row>
    <row r="13" spans="1:44" ht="15">
      <c r="A13" s="1" t="s">
        <v>207</v>
      </c>
      <c r="B13" s="31"/>
      <c r="C13" s="32"/>
      <c r="D13" s="32"/>
      <c r="E13" s="4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>
        <v>0.294025</v>
      </c>
      <c r="X13" s="32">
        <v>0.046948</v>
      </c>
      <c r="Y13" s="32"/>
      <c r="Z13" s="32"/>
      <c r="AA13" s="32"/>
      <c r="AB13" s="32"/>
      <c r="AC13" s="32"/>
      <c r="AD13" s="32"/>
      <c r="AE13" s="32"/>
      <c r="AF13" s="32">
        <v>0.116311</v>
      </c>
      <c r="AG13" s="32"/>
      <c r="AH13" s="32"/>
      <c r="AI13" s="32"/>
      <c r="AJ13" s="32"/>
      <c r="AK13" s="32"/>
      <c r="AL13" s="8">
        <v>0.45728399999999997</v>
      </c>
      <c r="AN13" s="8">
        <v>0.685094</v>
      </c>
      <c r="AO13" s="8">
        <f t="shared" si="0"/>
        <v>1.142378</v>
      </c>
      <c r="AP13" s="8">
        <f t="shared" si="1"/>
        <v>1.142378</v>
      </c>
      <c r="AQ13" s="8">
        <f t="shared" si="2"/>
        <v>0.8466620000000002</v>
      </c>
      <c r="AR13" s="8">
        <v>1.9890400000000001</v>
      </c>
    </row>
    <row r="14" spans="1:44" ht="15">
      <c r="A14" s="1" t="s">
        <v>208</v>
      </c>
      <c r="B14" s="31"/>
      <c r="C14" s="32"/>
      <c r="D14" s="32"/>
      <c r="E14" s="4"/>
      <c r="F14" s="32"/>
      <c r="G14" s="32"/>
      <c r="H14" s="32"/>
      <c r="I14" s="32">
        <v>0.105467</v>
      </c>
      <c r="J14" s="32"/>
      <c r="K14" s="32"/>
      <c r="L14" s="32"/>
      <c r="M14" s="32"/>
      <c r="N14" s="32"/>
      <c r="O14" s="32"/>
      <c r="P14" s="32">
        <v>0.092951</v>
      </c>
      <c r="Q14" s="32">
        <v>0.2</v>
      </c>
      <c r="R14" s="32"/>
      <c r="S14" s="32"/>
      <c r="T14" s="32"/>
      <c r="U14" s="32"/>
      <c r="V14" s="32"/>
      <c r="W14" s="32">
        <v>1.919289</v>
      </c>
      <c r="X14" s="32"/>
      <c r="Y14" s="32">
        <v>3.30973</v>
      </c>
      <c r="Z14" s="32"/>
      <c r="AA14" s="32"/>
      <c r="AB14" s="32"/>
      <c r="AC14" s="32"/>
      <c r="AD14" s="32"/>
      <c r="AE14" s="32"/>
      <c r="AF14" s="32">
        <v>1.150912</v>
      </c>
      <c r="AG14" s="32"/>
      <c r="AH14" s="32"/>
      <c r="AI14" s="32"/>
      <c r="AJ14" s="32">
        <v>0.972222</v>
      </c>
      <c r="AK14" s="32"/>
      <c r="AL14" s="8">
        <v>7.750571000000001</v>
      </c>
      <c r="AO14" s="8">
        <f t="shared" si="0"/>
        <v>7.750571000000001</v>
      </c>
      <c r="AP14" s="8">
        <f t="shared" si="1"/>
        <v>7.750571000000001</v>
      </c>
      <c r="AQ14" s="8">
        <f t="shared" si="2"/>
        <v>0.27657999999999916</v>
      </c>
      <c r="AR14" s="8">
        <v>8.027151</v>
      </c>
    </row>
    <row r="15" spans="1:44" ht="15">
      <c r="A15" s="1" t="s">
        <v>209</v>
      </c>
      <c r="B15" s="31"/>
      <c r="C15" s="32"/>
      <c r="D15" s="32"/>
      <c r="E15" s="4"/>
      <c r="F15" s="32">
        <v>0.272438</v>
      </c>
      <c r="G15" s="32"/>
      <c r="H15" s="32"/>
      <c r="I15" s="32">
        <v>0.105324</v>
      </c>
      <c r="J15" s="32"/>
      <c r="K15" s="32"/>
      <c r="L15" s="32"/>
      <c r="M15" s="32"/>
      <c r="N15" s="32"/>
      <c r="O15" s="32"/>
      <c r="P15" s="32">
        <v>0.1</v>
      </c>
      <c r="Q15" s="32">
        <v>0.2</v>
      </c>
      <c r="R15" s="32"/>
      <c r="S15" s="32"/>
      <c r="T15" s="32"/>
      <c r="U15" s="32"/>
      <c r="V15" s="32"/>
      <c r="W15" s="32">
        <v>0.857723</v>
      </c>
      <c r="X15" s="32">
        <v>0.046948</v>
      </c>
      <c r="Y15" s="32">
        <v>0.149655</v>
      </c>
      <c r="Z15" s="32"/>
      <c r="AA15" s="32"/>
      <c r="AB15" s="32"/>
      <c r="AC15" s="32"/>
      <c r="AD15" s="32"/>
      <c r="AE15" s="32"/>
      <c r="AF15" s="32">
        <v>0.331185</v>
      </c>
      <c r="AG15" s="32"/>
      <c r="AH15" s="32"/>
      <c r="AI15" s="32"/>
      <c r="AJ15" s="32">
        <v>3.476661</v>
      </c>
      <c r="AK15" s="32"/>
      <c r="AL15" s="8">
        <v>5.539934</v>
      </c>
      <c r="AN15" s="8">
        <v>2.657815</v>
      </c>
      <c r="AO15" s="8">
        <f t="shared" si="0"/>
        <v>8.197749</v>
      </c>
      <c r="AP15" s="8">
        <f t="shared" si="1"/>
        <v>8.197749</v>
      </c>
      <c r="AQ15" s="8">
        <f t="shared" si="2"/>
        <v>2.326523999999999</v>
      </c>
      <c r="AR15" s="8">
        <v>10.524272999999999</v>
      </c>
    </row>
    <row r="16" spans="1:44" ht="15">
      <c r="A16" s="1" t="s">
        <v>210</v>
      </c>
      <c r="B16" s="31">
        <v>2.155244</v>
      </c>
      <c r="C16" s="32"/>
      <c r="D16" s="32"/>
      <c r="E16" s="4"/>
      <c r="F16" s="32">
        <v>0.06257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>
        <v>3.768091</v>
      </c>
      <c r="S16" s="32"/>
      <c r="T16" s="32"/>
      <c r="U16" s="32"/>
      <c r="V16" s="32"/>
      <c r="W16" s="32">
        <v>1.870133</v>
      </c>
      <c r="X16" s="32">
        <v>0.244</v>
      </c>
      <c r="Y16" s="32">
        <v>0.554903</v>
      </c>
      <c r="Z16" s="32"/>
      <c r="AA16" s="32"/>
      <c r="AB16" s="32"/>
      <c r="AC16" s="32"/>
      <c r="AD16" s="32"/>
      <c r="AE16" s="32"/>
      <c r="AF16" s="32">
        <v>0.862548</v>
      </c>
      <c r="AG16" s="32">
        <v>0.598802</v>
      </c>
      <c r="AH16" s="32"/>
      <c r="AI16" s="32"/>
      <c r="AJ16" s="32"/>
      <c r="AK16" s="32">
        <v>2.3874730000000004</v>
      </c>
      <c r="AL16" s="8">
        <v>12.503763999999997</v>
      </c>
      <c r="AN16" s="8">
        <v>0.346457</v>
      </c>
      <c r="AO16" s="8">
        <f t="shared" si="0"/>
        <v>12.850220999999998</v>
      </c>
      <c r="AP16" s="8">
        <f t="shared" si="1"/>
        <v>12.850220999999998</v>
      </c>
      <c r="AQ16" s="8">
        <f t="shared" si="2"/>
        <v>0</v>
      </c>
      <c r="AR16" s="8">
        <v>12.850220999999998</v>
      </c>
    </row>
    <row r="17" spans="1:44" ht="15">
      <c r="A17" s="1" t="s">
        <v>211</v>
      </c>
      <c r="B17" s="31"/>
      <c r="C17" s="32"/>
      <c r="D17" s="32"/>
      <c r="E17" s="4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>
        <v>1.5</v>
      </c>
      <c r="S17" s="32"/>
      <c r="T17" s="32"/>
      <c r="U17" s="32"/>
      <c r="V17" s="32"/>
      <c r="W17" s="32"/>
      <c r="X17" s="32"/>
      <c r="Y17" s="32">
        <v>0.2688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>
        <v>1.1546130000000001</v>
      </c>
      <c r="AK17" s="32">
        <v>1.48</v>
      </c>
      <c r="AL17" s="8">
        <v>4.403413</v>
      </c>
      <c r="AO17" s="8">
        <f t="shared" si="0"/>
        <v>4.403413</v>
      </c>
      <c r="AP17" s="8">
        <f t="shared" si="1"/>
        <v>4.403413</v>
      </c>
      <c r="AQ17" s="8">
        <f t="shared" si="2"/>
        <v>0.27273800000000037</v>
      </c>
      <c r="AR17" s="8">
        <v>4.676151</v>
      </c>
    </row>
    <row r="18" spans="1:44" ht="15">
      <c r="A18" s="1" t="s">
        <v>212</v>
      </c>
      <c r="B18" s="31"/>
      <c r="C18" s="32"/>
      <c r="D18" s="32"/>
      <c r="E18" s="4"/>
      <c r="F18" s="32">
        <v>0.874227</v>
      </c>
      <c r="G18" s="32"/>
      <c r="H18" s="32"/>
      <c r="I18" s="32"/>
      <c r="J18" s="32"/>
      <c r="K18" s="32"/>
      <c r="L18" s="32"/>
      <c r="M18" s="32">
        <v>0.19685</v>
      </c>
      <c r="N18" s="32"/>
      <c r="O18" s="32"/>
      <c r="P18" s="32"/>
      <c r="Q18" s="32"/>
      <c r="R18" s="32"/>
      <c r="S18" s="32"/>
      <c r="T18" s="32"/>
      <c r="U18" s="32"/>
      <c r="V18" s="32"/>
      <c r="W18" s="32">
        <v>1.7397770000000001</v>
      </c>
      <c r="X18" s="32"/>
      <c r="Y18" s="32">
        <v>0.17621199999999998</v>
      </c>
      <c r="Z18" s="32"/>
      <c r="AA18" s="32"/>
      <c r="AB18" s="32"/>
      <c r="AC18" s="32"/>
      <c r="AD18" s="32"/>
      <c r="AE18" s="32"/>
      <c r="AF18" s="32">
        <v>1.106116</v>
      </c>
      <c r="AG18" s="32">
        <v>1.665481</v>
      </c>
      <c r="AH18" s="32"/>
      <c r="AI18" s="32"/>
      <c r="AJ18" s="32">
        <v>4.349932</v>
      </c>
      <c r="AK18" s="32">
        <v>3.40045</v>
      </c>
      <c r="AL18" s="8">
        <v>13.509045</v>
      </c>
      <c r="AM18" s="8">
        <v>0.180303</v>
      </c>
      <c r="AN18" s="8">
        <v>4.337654</v>
      </c>
      <c r="AO18" s="8">
        <f t="shared" si="0"/>
        <v>17.846699</v>
      </c>
      <c r="AP18" s="8">
        <f t="shared" si="1"/>
        <v>18.027002</v>
      </c>
      <c r="AQ18" s="8">
        <f t="shared" si="2"/>
        <v>0.8690229999999985</v>
      </c>
      <c r="AR18" s="8">
        <v>18.896024999999998</v>
      </c>
    </row>
    <row r="19" spans="1:44" ht="15">
      <c r="A19" s="1" t="s">
        <v>213</v>
      </c>
      <c r="B19" s="31"/>
      <c r="C19" s="32"/>
      <c r="D19" s="32"/>
      <c r="E19" s="4"/>
      <c r="F19" s="32">
        <v>0.061689</v>
      </c>
      <c r="G19" s="32"/>
      <c r="H19" s="32"/>
      <c r="I19" s="32"/>
      <c r="J19" s="32"/>
      <c r="K19" s="32"/>
      <c r="L19" s="32"/>
      <c r="M19" s="32">
        <v>3.445324</v>
      </c>
      <c r="N19" s="32"/>
      <c r="O19" s="32"/>
      <c r="P19" s="32">
        <v>0.272727</v>
      </c>
      <c r="Q19" s="32">
        <v>0.704259</v>
      </c>
      <c r="R19" s="32">
        <v>2.5</v>
      </c>
      <c r="S19" s="32"/>
      <c r="T19" s="32"/>
      <c r="U19" s="32"/>
      <c r="V19" s="32"/>
      <c r="W19" s="32">
        <v>2.072961</v>
      </c>
      <c r="X19" s="32"/>
      <c r="Y19" s="32">
        <v>4.463520000000001</v>
      </c>
      <c r="Z19" s="32"/>
      <c r="AA19" s="32"/>
      <c r="AB19" s="32"/>
      <c r="AC19" s="32"/>
      <c r="AD19" s="32"/>
      <c r="AE19" s="32"/>
      <c r="AF19" s="32">
        <v>2.1795080000000002</v>
      </c>
      <c r="AG19" s="32">
        <v>1.957328</v>
      </c>
      <c r="AH19" s="32"/>
      <c r="AI19" s="32"/>
      <c r="AJ19" s="32">
        <v>0.9378139999999999</v>
      </c>
      <c r="AK19" s="32">
        <v>5.59</v>
      </c>
      <c r="AL19" s="8">
        <v>24.18513</v>
      </c>
      <c r="AM19" s="8">
        <v>0.033557</v>
      </c>
      <c r="AN19" s="8">
        <v>2.625294</v>
      </c>
      <c r="AO19" s="8">
        <f t="shared" si="0"/>
        <v>26.810424</v>
      </c>
      <c r="AP19" s="8">
        <f t="shared" si="1"/>
        <v>26.843981</v>
      </c>
      <c r="AQ19" s="8">
        <f t="shared" si="2"/>
        <v>11.693886999999997</v>
      </c>
      <c r="AR19" s="8">
        <v>38.537867999999996</v>
      </c>
    </row>
    <row r="20" spans="1:44" ht="15">
      <c r="A20" s="1" t="s">
        <v>214</v>
      </c>
      <c r="B20" s="31"/>
      <c r="C20" s="32"/>
      <c r="D20" s="32"/>
      <c r="E20" s="4"/>
      <c r="F20" s="32">
        <v>1.099508</v>
      </c>
      <c r="G20" s="32"/>
      <c r="H20" s="32"/>
      <c r="I20" s="32">
        <v>1.397471</v>
      </c>
      <c r="J20" s="32">
        <v>0.83073</v>
      </c>
      <c r="K20" s="32">
        <v>0.83073</v>
      </c>
      <c r="L20" s="32"/>
      <c r="M20" s="32">
        <v>0.996265</v>
      </c>
      <c r="N20" s="32"/>
      <c r="O20" s="32"/>
      <c r="P20" s="32">
        <v>0.315886</v>
      </c>
      <c r="Q20" s="32">
        <v>2.333434</v>
      </c>
      <c r="R20" s="32"/>
      <c r="S20" s="32"/>
      <c r="T20" s="32"/>
      <c r="U20" s="32"/>
      <c r="V20" s="32"/>
      <c r="W20" s="32">
        <v>2.757531</v>
      </c>
      <c r="X20" s="32"/>
      <c r="Y20" s="32">
        <v>3.304562</v>
      </c>
      <c r="Z20" s="32"/>
      <c r="AA20" s="32"/>
      <c r="AB20" s="32"/>
      <c r="AC20" s="32"/>
      <c r="AD20" s="32"/>
      <c r="AE20" s="32"/>
      <c r="AF20" s="32">
        <v>0.688788</v>
      </c>
      <c r="AG20" s="32">
        <v>0.239521</v>
      </c>
      <c r="AH20" s="32"/>
      <c r="AI20" s="32"/>
      <c r="AJ20" s="32"/>
      <c r="AK20" s="32">
        <v>8.566585</v>
      </c>
      <c r="AL20" s="8">
        <v>22.530281000000002</v>
      </c>
      <c r="AN20" s="8">
        <v>6.231191</v>
      </c>
      <c r="AO20" s="8">
        <f t="shared" si="0"/>
        <v>28.761472</v>
      </c>
      <c r="AP20" s="8">
        <f t="shared" si="1"/>
        <v>28.761472</v>
      </c>
      <c r="AQ20" s="8">
        <f t="shared" si="2"/>
        <v>14.201372000000003</v>
      </c>
      <c r="AR20" s="8">
        <v>42.962844000000004</v>
      </c>
    </row>
    <row r="21" spans="1:44" ht="15">
      <c r="A21" s="1" t="s">
        <v>215</v>
      </c>
      <c r="B21" s="31"/>
      <c r="C21" s="32"/>
      <c r="D21" s="32"/>
      <c r="E21" s="4"/>
      <c r="F21" s="32">
        <v>0.422339</v>
      </c>
      <c r="G21" s="32"/>
      <c r="H21" s="32"/>
      <c r="I21" s="32">
        <v>0.2</v>
      </c>
      <c r="J21" s="32">
        <v>0.369632</v>
      </c>
      <c r="K21" s="32">
        <v>0.369632</v>
      </c>
      <c r="L21" s="32">
        <v>0.21000000000000002</v>
      </c>
      <c r="M21" s="32">
        <v>4.421689000000001</v>
      </c>
      <c r="N21" s="32"/>
      <c r="O21" s="32"/>
      <c r="P21" s="32">
        <v>0.389985</v>
      </c>
      <c r="Q21" s="32">
        <v>1.965006</v>
      </c>
      <c r="R21" s="32">
        <v>4.25</v>
      </c>
      <c r="S21" s="32"/>
      <c r="T21" s="32"/>
      <c r="U21" s="32">
        <v>0.088</v>
      </c>
      <c r="V21" s="32"/>
      <c r="W21" s="32">
        <v>5.888809</v>
      </c>
      <c r="X21" s="32"/>
      <c r="Y21" s="32">
        <v>5.297183</v>
      </c>
      <c r="Z21" s="32">
        <v>0.005</v>
      </c>
      <c r="AA21" s="32"/>
      <c r="AB21" s="32"/>
      <c r="AC21" s="32"/>
      <c r="AD21" s="32"/>
      <c r="AE21" s="32"/>
      <c r="AF21" s="32">
        <v>1.188412</v>
      </c>
      <c r="AG21" s="32">
        <v>2.474059</v>
      </c>
      <c r="AH21" s="32"/>
      <c r="AI21" s="32"/>
      <c r="AJ21" s="32">
        <v>0.3125</v>
      </c>
      <c r="AK21" s="32">
        <v>23.316923000000003</v>
      </c>
      <c r="AL21" s="8">
        <v>50.794537000000005</v>
      </c>
      <c r="AM21" s="8">
        <v>0.005</v>
      </c>
      <c r="AN21" s="8">
        <v>7.893722</v>
      </c>
      <c r="AO21" s="8">
        <f t="shared" si="0"/>
        <v>58.688259</v>
      </c>
      <c r="AP21" s="8">
        <f t="shared" si="1"/>
        <v>58.693259000000005</v>
      </c>
      <c r="AQ21" s="8">
        <f t="shared" si="2"/>
        <v>75.972735</v>
      </c>
      <c r="AR21" s="8">
        <v>134.665994</v>
      </c>
    </row>
    <row r="22" spans="1:44" ht="15">
      <c r="A22" s="1" t="s">
        <v>216</v>
      </c>
      <c r="B22" s="31">
        <v>0.002843</v>
      </c>
      <c r="C22" s="32"/>
      <c r="D22" s="32">
        <v>1.7590050000000002</v>
      </c>
      <c r="E22" s="4"/>
      <c r="F22" s="32">
        <v>2.5238150000000004</v>
      </c>
      <c r="G22" s="32"/>
      <c r="H22" s="32"/>
      <c r="I22" s="32">
        <v>1.65445</v>
      </c>
      <c r="J22" s="32">
        <v>0.803985</v>
      </c>
      <c r="K22" s="32">
        <v>0.803985</v>
      </c>
      <c r="L22" s="32"/>
      <c r="M22" s="32">
        <v>1.061815</v>
      </c>
      <c r="N22" s="32"/>
      <c r="O22" s="32"/>
      <c r="P22" s="32">
        <v>0.469484</v>
      </c>
      <c r="Q22" s="32">
        <v>6.996329</v>
      </c>
      <c r="R22" s="32">
        <v>7.761576999999999</v>
      </c>
      <c r="S22" s="32"/>
      <c r="T22" s="32"/>
      <c r="U22" s="32"/>
      <c r="V22" s="32"/>
      <c r="W22" s="32">
        <v>7.437399</v>
      </c>
      <c r="X22" s="32">
        <v>0.095238</v>
      </c>
      <c r="Y22" s="32">
        <v>4.087091000000001</v>
      </c>
      <c r="Z22" s="32"/>
      <c r="AA22" s="32"/>
      <c r="AB22" s="32"/>
      <c r="AC22" s="32"/>
      <c r="AD22" s="32"/>
      <c r="AE22" s="32"/>
      <c r="AF22" s="32">
        <v>2.906970999999999</v>
      </c>
      <c r="AG22" s="32">
        <v>0.385097</v>
      </c>
      <c r="AH22" s="32"/>
      <c r="AI22" s="32"/>
      <c r="AJ22" s="32">
        <v>1.5</v>
      </c>
      <c r="AK22" s="32">
        <v>117.890453</v>
      </c>
      <c r="AL22" s="8">
        <v>157.335552</v>
      </c>
      <c r="AM22" s="8">
        <v>0.01771</v>
      </c>
      <c r="AN22" s="8">
        <v>2.7608869999999994</v>
      </c>
      <c r="AO22" s="8">
        <f t="shared" si="0"/>
        <v>160.096439</v>
      </c>
      <c r="AP22" s="8">
        <f t="shared" si="1"/>
        <v>160.114149</v>
      </c>
      <c r="AQ22" s="8">
        <f t="shared" si="2"/>
        <v>13.386807000000005</v>
      </c>
      <c r="AR22" s="8">
        <v>173.500956</v>
      </c>
    </row>
    <row r="23" spans="1:44" ht="15">
      <c r="A23" s="1" t="s">
        <v>217</v>
      </c>
      <c r="B23" s="31"/>
      <c r="C23" s="32"/>
      <c r="D23" s="32"/>
      <c r="E23" s="4"/>
      <c r="F23" s="32">
        <v>0.155279</v>
      </c>
      <c r="G23" s="32"/>
      <c r="H23" s="32"/>
      <c r="I23" s="32"/>
      <c r="J23" s="32"/>
      <c r="K23" s="32"/>
      <c r="L23" s="32"/>
      <c r="M23" s="32">
        <v>2.559055</v>
      </c>
      <c r="N23" s="32"/>
      <c r="O23" s="32"/>
      <c r="P23" s="32">
        <v>0.28169</v>
      </c>
      <c r="Q23" s="32">
        <v>0.4</v>
      </c>
      <c r="R23" s="32">
        <v>1.144149</v>
      </c>
      <c r="S23" s="32"/>
      <c r="T23" s="32"/>
      <c r="U23" s="32"/>
      <c r="V23" s="32"/>
      <c r="W23" s="32"/>
      <c r="X23" s="32"/>
      <c r="Y23" s="32">
        <v>0.122</v>
      </c>
      <c r="Z23" s="32"/>
      <c r="AA23" s="32"/>
      <c r="AB23" s="32"/>
      <c r="AC23" s="32"/>
      <c r="AD23" s="32"/>
      <c r="AE23" s="32"/>
      <c r="AF23" s="32">
        <v>0.8252410000000001</v>
      </c>
      <c r="AG23" s="32">
        <v>0.062</v>
      </c>
      <c r="AH23" s="32"/>
      <c r="AI23" s="32"/>
      <c r="AJ23" s="32">
        <v>2.009999</v>
      </c>
      <c r="AK23" s="32">
        <v>19.338477</v>
      </c>
      <c r="AL23" s="8">
        <v>26.897890000000004</v>
      </c>
      <c r="AN23" s="8">
        <v>8.949823</v>
      </c>
      <c r="AO23" s="8">
        <f t="shared" si="0"/>
        <v>35.847713000000006</v>
      </c>
      <c r="AP23" s="8">
        <f t="shared" si="1"/>
        <v>35.847713000000006</v>
      </c>
      <c r="AQ23" s="8">
        <f t="shared" si="2"/>
        <v>36.697972</v>
      </c>
      <c r="AR23" s="8">
        <v>72.545685</v>
      </c>
    </row>
    <row r="24" spans="1:44" ht="15">
      <c r="A24" s="1" t="s">
        <v>218</v>
      </c>
      <c r="B24" s="31"/>
      <c r="C24" s="32"/>
      <c r="D24" s="32"/>
      <c r="E24" s="4"/>
      <c r="F24" s="32">
        <v>0.448718</v>
      </c>
      <c r="G24" s="32"/>
      <c r="H24" s="32"/>
      <c r="I24" s="32">
        <v>0.334727</v>
      </c>
      <c r="J24" s="32">
        <v>0.174978</v>
      </c>
      <c r="K24" s="32">
        <v>0.174978</v>
      </c>
      <c r="L24" s="32"/>
      <c r="M24" s="32">
        <v>1.598408</v>
      </c>
      <c r="N24" s="32"/>
      <c r="O24" s="32"/>
      <c r="P24" s="32"/>
      <c r="Q24" s="32">
        <v>0.567913</v>
      </c>
      <c r="R24" s="32">
        <v>5.122844</v>
      </c>
      <c r="S24" s="32"/>
      <c r="T24" s="32"/>
      <c r="U24" s="32"/>
      <c r="V24" s="32"/>
      <c r="W24" s="32">
        <v>0.399971</v>
      </c>
      <c r="X24" s="32"/>
      <c r="Y24" s="32">
        <v>0.543313</v>
      </c>
      <c r="Z24" s="32"/>
      <c r="AA24" s="32"/>
      <c r="AB24" s="32"/>
      <c r="AC24" s="32"/>
      <c r="AD24" s="32"/>
      <c r="AE24" s="32"/>
      <c r="AF24" s="32">
        <v>0.659422</v>
      </c>
      <c r="AG24" s="32"/>
      <c r="AH24" s="32"/>
      <c r="AI24" s="32"/>
      <c r="AJ24" s="32">
        <v>1.572752</v>
      </c>
      <c r="AK24" s="32">
        <v>16.946250000000003</v>
      </c>
      <c r="AL24" s="8">
        <v>28.369296</v>
      </c>
      <c r="AN24" s="8">
        <v>0.138226</v>
      </c>
      <c r="AO24" s="8">
        <f t="shared" si="0"/>
        <v>28.507521999999998</v>
      </c>
      <c r="AP24" s="8">
        <f t="shared" si="1"/>
        <v>28.507521999999998</v>
      </c>
      <c r="AQ24" s="8">
        <f t="shared" si="2"/>
        <v>13.996110000000005</v>
      </c>
      <c r="AR24" s="8">
        <v>42.503632</v>
      </c>
    </row>
    <row r="25" spans="1:44" ht="15">
      <c r="A25" s="1" t="s">
        <v>219</v>
      </c>
      <c r="B25" s="31"/>
      <c r="C25" s="32">
        <v>0.770825</v>
      </c>
      <c r="D25" s="32"/>
      <c r="E25" s="4"/>
      <c r="F25" s="32">
        <v>0.490128</v>
      </c>
      <c r="G25" s="32"/>
      <c r="H25" s="32"/>
      <c r="I25" s="32">
        <v>0.792603</v>
      </c>
      <c r="J25" s="32"/>
      <c r="K25" s="32"/>
      <c r="L25" s="32"/>
      <c r="M25" s="32">
        <v>2.879084</v>
      </c>
      <c r="N25" s="32"/>
      <c r="O25" s="32"/>
      <c r="P25" s="32"/>
      <c r="Q25" s="32"/>
      <c r="R25" s="32">
        <v>3.731343</v>
      </c>
      <c r="S25" s="32"/>
      <c r="T25" s="32"/>
      <c r="U25" s="32"/>
      <c r="V25" s="32"/>
      <c r="W25" s="32">
        <v>1.14006</v>
      </c>
      <c r="X25" s="32"/>
      <c r="Y25" s="32">
        <v>0.143488</v>
      </c>
      <c r="Z25" s="32"/>
      <c r="AA25" s="32"/>
      <c r="AB25" s="32"/>
      <c r="AC25" s="32"/>
      <c r="AD25" s="32">
        <v>0.14</v>
      </c>
      <c r="AE25" s="32"/>
      <c r="AF25" s="32">
        <v>0.822793</v>
      </c>
      <c r="AG25" s="32">
        <v>0.7563230000000001</v>
      </c>
      <c r="AH25" s="32"/>
      <c r="AI25" s="32"/>
      <c r="AJ25" s="32"/>
      <c r="AK25" s="32">
        <v>23.803901</v>
      </c>
      <c r="AL25" s="8">
        <v>35.330548</v>
      </c>
      <c r="AM25" s="8">
        <v>0.14</v>
      </c>
      <c r="AN25" s="8">
        <v>12.128362</v>
      </c>
      <c r="AO25" s="8">
        <f t="shared" si="0"/>
        <v>47.45891</v>
      </c>
      <c r="AP25" s="8">
        <f t="shared" si="1"/>
        <v>47.598910000000004</v>
      </c>
      <c r="AQ25" s="8">
        <f t="shared" si="2"/>
        <v>0</v>
      </c>
      <c r="AR25" s="8">
        <v>47.598910000000004</v>
      </c>
    </row>
    <row r="26" spans="1:37" ht="15">
      <c r="A26" s="33" t="s">
        <v>304</v>
      </c>
      <c r="B26" s="31">
        <v>23.554876999999998</v>
      </c>
      <c r="C26" s="32">
        <v>2.324699</v>
      </c>
      <c r="D26" s="32">
        <v>15.260817000000003</v>
      </c>
      <c r="E26" s="4"/>
      <c r="F26" s="32">
        <v>50.999993999999994</v>
      </c>
      <c r="G26" s="32">
        <v>0.090573</v>
      </c>
      <c r="H26" s="32">
        <v>0.03</v>
      </c>
      <c r="I26" s="32">
        <v>42.203809000000014</v>
      </c>
      <c r="J26" s="32">
        <v>27.218726000000007</v>
      </c>
      <c r="K26" s="32">
        <v>27.218726000000007</v>
      </c>
      <c r="L26" s="32">
        <v>8.223276</v>
      </c>
      <c r="M26" s="32">
        <v>80.6807570000001</v>
      </c>
      <c r="N26" s="32">
        <v>1.4422290000000002</v>
      </c>
      <c r="O26" s="32"/>
      <c r="P26" s="32">
        <v>29.49181100000001</v>
      </c>
      <c r="Q26" s="32">
        <v>43.158903</v>
      </c>
      <c r="R26" s="32">
        <v>39.21109</v>
      </c>
      <c r="S26" s="32">
        <v>75.42506399999999</v>
      </c>
      <c r="T26" s="32"/>
      <c r="U26" s="32">
        <v>0.886903</v>
      </c>
      <c r="V26" s="32">
        <v>0</v>
      </c>
      <c r="W26" s="32">
        <v>77.66173700000003</v>
      </c>
      <c r="X26" s="32">
        <v>1.2914880000000002</v>
      </c>
      <c r="Y26" s="32">
        <v>44.84834600000002</v>
      </c>
      <c r="Z26" s="32">
        <v>0</v>
      </c>
      <c r="AA26" s="32"/>
      <c r="AB26" s="32">
        <v>17.841891999999998</v>
      </c>
      <c r="AC26" s="32">
        <v>26.869089000000002</v>
      </c>
      <c r="AD26" s="32">
        <v>0.011693</v>
      </c>
      <c r="AE26" s="32">
        <v>9.120296999999999</v>
      </c>
      <c r="AF26" s="32">
        <v>73.042832</v>
      </c>
      <c r="AG26" s="32">
        <v>89.21620600000001</v>
      </c>
      <c r="AH26" s="32">
        <v>4.107951000000001</v>
      </c>
      <c r="AI26" s="32">
        <v>0</v>
      </c>
      <c r="AJ26" s="32">
        <v>142.78793800000005</v>
      </c>
      <c r="AK26" s="32">
        <v>846.1574819999989</v>
      </c>
    </row>
    <row r="27" spans="1:44" s="37" customFormat="1" ht="15">
      <c r="A27" s="5" t="s">
        <v>257</v>
      </c>
      <c r="B27" s="34">
        <v>60.637633</v>
      </c>
      <c r="C27" s="35">
        <v>5.558543</v>
      </c>
      <c r="D27" s="35">
        <v>35.126048000000004</v>
      </c>
      <c r="E27" s="5"/>
      <c r="F27" s="35">
        <v>100.795609</v>
      </c>
      <c r="G27" s="35">
        <v>0.207345</v>
      </c>
      <c r="H27" s="35">
        <v>0.17187300000000003</v>
      </c>
      <c r="I27" s="35">
        <v>73.17975200000001</v>
      </c>
      <c r="J27" s="35">
        <v>46.32632800000001</v>
      </c>
      <c r="K27" s="35">
        <v>46.32632800000001</v>
      </c>
      <c r="L27" s="35">
        <v>25.625751</v>
      </c>
      <c r="M27" s="35">
        <v>161.8451320000001</v>
      </c>
      <c r="N27" s="35">
        <v>1.9787790000000003</v>
      </c>
      <c r="O27" s="35">
        <v>7.444244</v>
      </c>
      <c r="P27" s="35">
        <v>40.79868900000001</v>
      </c>
      <c r="Q27" s="35">
        <v>109.533894</v>
      </c>
      <c r="R27" s="35">
        <v>279.5647429999999</v>
      </c>
      <c r="S27" s="35">
        <v>94.460426</v>
      </c>
      <c r="T27" s="35">
        <v>3.2464449999999996</v>
      </c>
      <c r="U27" s="35">
        <v>10.225043</v>
      </c>
      <c r="V27" s="35">
        <v>0</v>
      </c>
      <c r="W27" s="35">
        <v>197.98166700000004</v>
      </c>
      <c r="X27" s="35">
        <v>3.6334530000000003</v>
      </c>
      <c r="Y27" s="35">
        <v>103.53164900000002</v>
      </c>
      <c r="Z27" s="35">
        <v>0.22004600000000002</v>
      </c>
      <c r="AA27" s="35">
        <v>0.981354</v>
      </c>
      <c r="AB27" s="35">
        <v>17.841891999999998</v>
      </c>
      <c r="AC27" s="35">
        <v>28.790961000000003</v>
      </c>
      <c r="AD27" s="35">
        <v>19.844952000000003</v>
      </c>
      <c r="AE27" s="35">
        <v>12.615929999999999</v>
      </c>
      <c r="AF27" s="35">
        <v>143.526688</v>
      </c>
      <c r="AG27" s="35">
        <v>115.87916800000002</v>
      </c>
      <c r="AH27" s="35">
        <v>4.107951000000001</v>
      </c>
      <c r="AI27" s="35">
        <v>0</v>
      </c>
      <c r="AJ27" s="35">
        <v>285.8690000000001</v>
      </c>
      <c r="AK27" s="35">
        <v>1901.6477069999994</v>
      </c>
      <c r="AL27" s="9">
        <v>3716.8625599999978</v>
      </c>
      <c r="AM27" s="9">
        <v>200.421908</v>
      </c>
      <c r="AN27" s="9">
        <v>516.168741</v>
      </c>
      <c r="AO27" s="9">
        <f t="shared" si="0"/>
        <v>4233.031300999997</v>
      </c>
      <c r="AP27" s="9">
        <f t="shared" si="1"/>
        <v>4433.4532089999975</v>
      </c>
      <c r="AQ27" s="9">
        <f t="shared" si="2"/>
        <v>715.8298679999989</v>
      </c>
      <c r="AR27" s="9">
        <v>5149.283076999996</v>
      </c>
    </row>
    <row r="28" spans="1:44" ht="15">
      <c r="A28" s="9" t="s">
        <v>30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>
        <f>SUM(AL2:AL25)</f>
        <v>2021.1966240000006</v>
      </c>
      <c r="AM28" s="9">
        <f aca="true" t="shared" si="3" ref="AM28:AR28">SUM(AM2:AM25)</f>
        <v>62.77208600000002</v>
      </c>
      <c r="AN28" s="9">
        <f t="shared" si="3"/>
        <v>291.93967299999997</v>
      </c>
      <c r="AO28" s="9">
        <f t="shared" si="3"/>
        <v>2313.136297</v>
      </c>
      <c r="AP28" s="9">
        <f t="shared" si="3"/>
        <v>2375.9083830000004</v>
      </c>
      <c r="AQ28" s="9">
        <f t="shared" si="3"/>
        <v>576.5247400000001</v>
      </c>
      <c r="AR28" s="9">
        <f t="shared" si="3"/>
        <v>2952.433123</v>
      </c>
    </row>
    <row r="29" spans="1:44" ht="15">
      <c r="A29" s="9" t="s">
        <v>31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>
        <f>AL27-AL28</f>
        <v>1695.6659359999971</v>
      </c>
      <c r="AM29" s="9">
        <f aca="true" t="shared" si="4" ref="AM29:AR29">AM27-AM28</f>
        <v>137.64982199999997</v>
      </c>
      <c r="AN29" s="9">
        <f t="shared" si="4"/>
        <v>224.22906799999998</v>
      </c>
      <c r="AO29" s="9">
        <f t="shared" si="4"/>
        <v>1919.8950039999972</v>
      </c>
      <c r="AP29" s="9">
        <f t="shared" si="4"/>
        <v>2057.544825999997</v>
      </c>
      <c r="AQ29" s="9">
        <f t="shared" si="4"/>
        <v>139.30512799999883</v>
      </c>
      <c r="AR29" s="9">
        <f t="shared" si="4"/>
        <v>2196.8499539999966</v>
      </c>
    </row>
    <row r="31" spans="1:44" ht="15">
      <c r="A31" s="9" t="s">
        <v>112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5" t="s">
        <v>32</v>
      </c>
      <c r="AM31" s="5" t="s">
        <v>254</v>
      </c>
      <c r="AN31" s="5" t="s">
        <v>24</v>
      </c>
      <c r="AO31" s="5" t="s">
        <v>26</v>
      </c>
      <c r="AP31" s="5" t="s">
        <v>255</v>
      </c>
      <c r="AQ31" s="5" t="s">
        <v>252</v>
      </c>
      <c r="AR31" s="5" t="s">
        <v>253</v>
      </c>
    </row>
    <row r="32" spans="1:44" ht="15">
      <c r="A32" s="11" t="s">
        <v>196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15">
        <f>AL2/$AR2</f>
        <v>0.7320886034457419</v>
      </c>
      <c r="AM32" s="15">
        <f aca="true" t="shared" si="5" ref="AM32:AR32">AM2/$AR2</f>
        <v>0.015582786982839915</v>
      </c>
      <c r="AN32" s="15">
        <f t="shared" si="5"/>
        <v>0.06341790030733638</v>
      </c>
      <c r="AO32" s="15">
        <f t="shared" si="5"/>
        <v>0.7955065037530783</v>
      </c>
      <c r="AP32" s="15">
        <f t="shared" si="5"/>
        <v>0.8110892907359182</v>
      </c>
      <c r="AQ32" s="15">
        <f t="shared" si="5"/>
        <v>0.18891070926408182</v>
      </c>
      <c r="AR32" s="15">
        <f t="shared" si="5"/>
        <v>1</v>
      </c>
    </row>
    <row r="33" spans="1:44" ht="15">
      <c r="A33" s="1" t="s">
        <v>197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15">
        <f aca="true" t="shared" si="6" ref="AL33:AR33">AL3/$AR3</f>
        <v>0.7643591594697626</v>
      </c>
      <c r="AM33" s="15">
        <f t="shared" si="6"/>
        <v>0.0004136499796464724</v>
      </c>
      <c r="AN33" s="15">
        <f t="shared" si="6"/>
        <v>0.20446364000569986</v>
      </c>
      <c r="AO33" s="15">
        <f t="shared" si="6"/>
        <v>0.9688227994754625</v>
      </c>
      <c r="AP33" s="15">
        <f t="shared" si="6"/>
        <v>0.9692364494551089</v>
      </c>
      <c r="AQ33" s="15">
        <f t="shared" si="6"/>
        <v>0.030763550544891095</v>
      </c>
      <c r="AR33" s="15">
        <f t="shared" si="6"/>
        <v>1</v>
      </c>
    </row>
    <row r="34" spans="1:44" ht="15">
      <c r="A34" s="1" t="s">
        <v>198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15">
        <f aca="true" t="shared" si="7" ref="AL34:AR34">AL4/$AR4</f>
        <v>0.5281636925684551</v>
      </c>
      <c r="AM34" s="15">
        <f t="shared" si="7"/>
        <v>0</v>
      </c>
      <c r="AN34" s="15">
        <f t="shared" si="7"/>
        <v>0.3792408670966371</v>
      </c>
      <c r="AO34" s="15">
        <f t="shared" si="7"/>
        <v>0.9074045596650921</v>
      </c>
      <c r="AP34" s="15">
        <f t="shared" si="7"/>
        <v>0.9074045596650921</v>
      </c>
      <c r="AQ34" s="15">
        <f t="shared" si="7"/>
        <v>0.09259544033490782</v>
      </c>
      <c r="AR34" s="15">
        <f t="shared" si="7"/>
        <v>1</v>
      </c>
    </row>
    <row r="35" spans="1:44" ht="15">
      <c r="A35" s="1" t="s">
        <v>199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15">
        <f aca="true" t="shared" si="8" ref="AL35:AR35">AL5/$AR5</f>
        <v>0.7485276431739298</v>
      </c>
      <c r="AM35" s="15">
        <f t="shared" si="8"/>
        <v>0.0003047800421738367</v>
      </c>
      <c r="AN35" s="15">
        <f t="shared" si="8"/>
        <v>0.08789609544459288</v>
      </c>
      <c r="AO35" s="15">
        <f t="shared" si="8"/>
        <v>0.8364237386185228</v>
      </c>
      <c r="AP35" s="15">
        <f t="shared" si="8"/>
        <v>0.8367285186606966</v>
      </c>
      <c r="AQ35" s="15">
        <f t="shared" si="8"/>
        <v>0.1632714813393034</v>
      </c>
      <c r="AR35" s="15">
        <f t="shared" si="8"/>
        <v>1</v>
      </c>
    </row>
    <row r="36" spans="1:44" ht="15">
      <c r="A36" s="1" t="s">
        <v>200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15">
        <f aca="true" t="shared" si="9" ref="AL36:AR36">AL6/$AR6</f>
        <v>0.3565849993294317</v>
      </c>
      <c r="AM36" s="15">
        <f t="shared" si="9"/>
        <v>0.07472363045504221</v>
      </c>
      <c r="AN36" s="15">
        <f t="shared" si="9"/>
        <v>0.04306008900118087</v>
      </c>
      <c r="AO36" s="15">
        <f t="shared" si="9"/>
        <v>0.3996450883306126</v>
      </c>
      <c r="AP36" s="15">
        <f t="shared" si="9"/>
        <v>0.4743687187856548</v>
      </c>
      <c r="AQ36" s="15">
        <f t="shared" si="9"/>
        <v>0.5256312812143452</v>
      </c>
      <c r="AR36" s="15">
        <f t="shared" si="9"/>
        <v>1</v>
      </c>
    </row>
    <row r="37" spans="1:44" ht="15">
      <c r="A37" s="1" t="s">
        <v>201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15">
        <f aca="true" t="shared" si="10" ref="AL37:AR37">AL7/$AR7</f>
        <v>0.8437225961112527</v>
      </c>
      <c r="AM37" s="15">
        <f t="shared" si="10"/>
        <v>0.008538641463512795</v>
      </c>
      <c r="AN37" s="15">
        <f t="shared" si="10"/>
        <v>0.023066408033245434</v>
      </c>
      <c r="AO37" s="15">
        <f t="shared" si="10"/>
        <v>0.8667890041444981</v>
      </c>
      <c r="AP37" s="15">
        <f t="shared" si="10"/>
        <v>0.8753276456080109</v>
      </c>
      <c r="AQ37" s="15">
        <f t="shared" si="10"/>
        <v>0.12467235439198911</v>
      </c>
      <c r="AR37" s="15">
        <f t="shared" si="10"/>
        <v>1</v>
      </c>
    </row>
    <row r="38" spans="1:44" ht="15">
      <c r="A38" s="1" t="s">
        <v>202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15">
        <f aca="true" t="shared" si="11" ref="AL38:AR38">AL8/$AR8</f>
        <v>0.7236824319196292</v>
      </c>
      <c r="AM38" s="15">
        <f t="shared" si="11"/>
        <v>0</v>
      </c>
      <c r="AN38" s="15">
        <f t="shared" si="11"/>
        <v>0.21385988416628338</v>
      </c>
      <c r="AO38" s="15">
        <f t="shared" si="11"/>
        <v>0.9375423160859125</v>
      </c>
      <c r="AP38" s="15">
        <f t="shared" si="11"/>
        <v>0.9375423160859125</v>
      </c>
      <c r="AQ38" s="15">
        <f t="shared" si="11"/>
        <v>0.062457683914087465</v>
      </c>
      <c r="AR38" s="15">
        <f t="shared" si="11"/>
        <v>1</v>
      </c>
    </row>
    <row r="39" spans="1:44" ht="15">
      <c r="A39" s="1" t="s">
        <v>203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15">
        <f aca="true" t="shared" si="12" ref="AL39:AR39">AL9/$AR9</f>
        <v>0.4452007471191954</v>
      </c>
      <c r="AM39" s="15">
        <f t="shared" si="12"/>
        <v>0</v>
      </c>
      <c r="AN39" s="15">
        <f t="shared" si="12"/>
        <v>0.03456747124922683</v>
      </c>
      <c r="AO39" s="15">
        <f t="shared" si="12"/>
        <v>0.47976821836842226</v>
      </c>
      <c r="AP39" s="15">
        <f t="shared" si="12"/>
        <v>0.47976821836842226</v>
      </c>
      <c r="AQ39" s="15">
        <f t="shared" si="12"/>
        <v>0.5202317816315778</v>
      </c>
      <c r="AR39" s="15">
        <f t="shared" si="12"/>
        <v>1</v>
      </c>
    </row>
    <row r="40" spans="1:44" ht="15">
      <c r="A40" s="1" t="s">
        <v>204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15">
        <f aca="true" t="shared" si="13" ref="AL40:AR40">AL10/$AR10</f>
        <v>0.7489450468956512</v>
      </c>
      <c r="AM40" s="15">
        <f t="shared" si="13"/>
        <v>0</v>
      </c>
      <c r="AN40" s="15">
        <f t="shared" si="13"/>
        <v>0</v>
      </c>
      <c r="AO40" s="15">
        <f t="shared" si="13"/>
        <v>0.7489450468956512</v>
      </c>
      <c r="AP40" s="15">
        <f t="shared" si="13"/>
        <v>0.7489450468956512</v>
      </c>
      <c r="AQ40" s="15">
        <f t="shared" si="13"/>
        <v>0.2510549531043487</v>
      </c>
      <c r="AR40" s="15">
        <f t="shared" si="13"/>
        <v>1</v>
      </c>
    </row>
    <row r="41" spans="1:44" ht="15">
      <c r="A41" s="1" t="s">
        <v>205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15">
        <f aca="true" t="shared" si="14" ref="AL41:AR41">AL11/$AR11</f>
        <v>0.8237656551161622</v>
      </c>
      <c r="AM41" s="15">
        <f t="shared" si="14"/>
        <v>0</v>
      </c>
      <c r="AN41" s="15">
        <f t="shared" si="14"/>
        <v>0.0774909847175945</v>
      </c>
      <c r="AO41" s="15">
        <f t="shared" si="14"/>
        <v>0.9012566398337566</v>
      </c>
      <c r="AP41" s="15">
        <f t="shared" si="14"/>
        <v>0.9012566398337566</v>
      </c>
      <c r="AQ41" s="15">
        <f t="shared" si="14"/>
        <v>0.0987433601662434</v>
      </c>
      <c r="AR41" s="15">
        <f t="shared" si="14"/>
        <v>1</v>
      </c>
    </row>
    <row r="42" spans="1:44" ht="15">
      <c r="A42" s="1" t="s">
        <v>206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15">
        <f aca="true" t="shared" si="15" ref="AL42:AR42">AL12/$AR12</f>
        <v>0.7288773812395135</v>
      </c>
      <c r="AM42" s="15">
        <f t="shared" si="15"/>
        <v>0.060465756271537864</v>
      </c>
      <c r="AN42" s="15">
        <f t="shared" si="15"/>
        <v>0.1800191034136805</v>
      </c>
      <c r="AO42" s="15">
        <f t="shared" si="15"/>
        <v>0.908896484653194</v>
      </c>
      <c r="AP42" s="15">
        <f t="shared" si="15"/>
        <v>0.9693622409247318</v>
      </c>
      <c r="AQ42" s="15">
        <f t="shared" si="15"/>
        <v>0.03063775907526818</v>
      </c>
      <c r="AR42" s="15">
        <f t="shared" si="15"/>
        <v>1</v>
      </c>
    </row>
    <row r="43" spans="1:44" ht="15">
      <c r="A43" s="1" t="s">
        <v>207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15">
        <f aca="true" t="shared" si="16" ref="AL43:AR43">AL13/$AR13</f>
        <v>0.22990186220488273</v>
      </c>
      <c r="AM43" s="15">
        <f t="shared" si="16"/>
        <v>0</v>
      </c>
      <c r="AN43" s="15">
        <f t="shared" si="16"/>
        <v>0.3444345010658408</v>
      </c>
      <c r="AO43" s="15">
        <f t="shared" si="16"/>
        <v>0.5743363632707235</v>
      </c>
      <c r="AP43" s="15">
        <f t="shared" si="16"/>
        <v>0.5743363632707235</v>
      </c>
      <c r="AQ43" s="15">
        <f t="shared" si="16"/>
        <v>0.42566363672927654</v>
      </c>
      <c r="AR43" s="15">
        <f t="shared" si="16"/>
        <v>1</v>
      </c>
    </row>
    <row r="44" spans="1:44" ht="15">
      <c r="A44" s="1" t="s">
        <v>208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15">
        <f aca="true" t="shared" si="17" ref="AL44:AR44">AL14/$AR14</f>
        <v>0.9655444378709209</v>
      </c>
      <c r="AM44" s="15">
        <f t="shared" si="17"/>
        <v>0</v>
      </c>
      <c r="AN44" s="15">
        <f t="shared" si="17"/>
        <v>0</v>
      </c>
      <c r="AO44" s="15">
        <f t="shared" si="17"/>
        <v>0.9655444378709209</v>
      </c>
      <c r="AP44" s="15">
        <f t="shared" si="17"/>
        <v>0.9655444378709209</v>
      </c>
      <c r="AQ44" s="15">
        <f t="shared" si="17"/>
        <v>0.03445556212907907</v>
      </c>
      <c r="AR44" s="15">
        <f t="shared" si="17"/>
        <v>1</v>
      </c>
    </row>
    <row r="45" spans="1:44" ht="15">
      <c r="A45" s="1" t="s">
        <v>209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15">
        <f aca="true" t="shared" si="18" ref="AL45:AR45">AL15/$AR15</f>
        <v>0.526395885017426</v>
      </c>
      <c r="AM45" s="15">
        <f t="shared" si="18"/>
        <v>0</v>
      </c>
      <c r="AN45" s="15">
        <f t="shared" si="18"/>
        <v>0.2525414344534772</v>
      </c>
      <c r="AO45" s="15">
        <f t="shared" si="18"/>
        <v>0.7789373194709032</v>
      </c>
      <c r="AP45" s="15">
        <f t="shared" si="18"/>
        <v>0.7789373194709032</v>
      </c>
      <c r="AQ45" s="15">
        <f t="shared" si="18"/>
        <v>0.2210626805290968</v>
      </c>
      <c r="AR45" s="15">
        <f t="shared" si="18"/>
        <v>1</v>
      </c>
    </row>
    <row r="46" spans="1:44" ht="15">
      <c r="A46" s="1" t="s">
        <v>210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15">
        <f aca="true" t="shared" si="19" ref="AL46:AR46">AL16/$AR16</f>
        <v>0.9730388294489254</v>
      </c>
      <c r="AM46" s="15">
        <f t="shared" si="19"/>
        <v>0</v>
      </c>
      <c r="AN46" s="15">
        <f t="shared" si="19"/>
        <v>0.026961170551074574</v>
      </c>
      <c r="AO46" s="15">
        <f t="shared" si="19"/>
        <v>1</v>
      </c>
      <c r="AP46" s="15">
        <f t="shared" si="19"/>
        <v>1</v>
      </c>
      <c r="AQ46" s="15">
        <f t="shared" si="19"/>
        <v>0</v>
      </c>
      <c r="AR46" s="15">
        <f t="shared" si="19"/>
        <v>1</v>
      </c>
    </row>
    <row r="47" spans="1:44" ht="15">
      <c r="A47" s="1" t="s">
        <v>211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15">
        <f aca="true" t="shared" si="20" ref="AL47:AR47">AL17/$AR17</f>
        <v>0.9416746807363576</v>
      </c>
      <c r="AM47" s="15">
        <f t="shared" si="20"/>
        <v>0</v>
      </c>
      <c r="AN47" s="15">
        <f t="shared" si="20"/>
        <v>0</v>
      </c>
      <c r="AO47" s="15">
        <f t="shared" si="20"/>
        <v>0.9416746807363576</v>
      </c>
      <c r="AP47" s="15">
        <f t="shared" si="20"/>
        <v>0.9416746807363576</v>
      </c>
      <c r="AQ47" s="15">
        <f t="shared" si="20"/>
        <v>0.05832531926364234</v>
      </c>
      <c r="AR47" s="15">
        <f t="shared" si="20"/>
        <v>1</v>
      </c>
    </row>
    <row r="48" spans="1:44" ht="15">
      <c r="A48" s="1" t="s">
        <v>212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15">
        <f aca="true" t="shared" si="21" ref="AL48:AR48">AL18/$AR18</f>
        <v>0.7149146447467127</v>
      </c>
      <c r="AM48" s="15">
        <f t="shared" si="21"/>
        <v>0.009541848087097684</v>
      </c>
      <c r="AN48" s="15">
        <f t="shared" si="21"/>
        <v>0.22955378181390002</v>
      </c>
      <c r="AO48" s="15">
        <f t="shared" si="21"/>
        <v>0.9444684265606128</v>
      </c>
      <c r="AP48" s="15">
        <f t="shared" si="21"/>
        <v>0.9540102746477104</v>
      </c>
      <c r="AQ48" s="15">
        <f t="shared" si="21"/>
        <v>0.04598972535228963</v>
      </c>
      <c r="AR48" s="15">
        <f t="shared" si="21"/>
        <v>1</v>
      </c>
    </row>
    <row r="49" spans="1:44" ht="15">
      <c r="A49" s="1" t="s">
        <v>213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15">
        <f aca="true" t="shared" si="22" ref="AL49:AR49">AL19/$AR19</f>
        <v>0.6275679287707354</v>
      </c>
      <c r="AM49" s="15">
        <f t="shared" si="22"/>
        <v>0.000870753929615411</v>
      </c>
      <c r="AN49" s="15">
        <f t="shared" si="22"/>
        <v>0.06812245036492419</v>
      </c>
      <c r="AO49" s="15">
        <f t="shared" si="22"/>
        <v>0.6956903791356596</v>
      </c>
      <c r="AP49" s="15">
        <f t="shared" si="22"/>
        <v>0.696561133065275</v>
      </c>
      <c r="AQ49" s="15">
        <f t="shared" si="22"/>
        <v>0.30343886693472505</v>
      </c>
      <c r="AR49" s="15">
        <f t="shared" si="22"/>
        <v>1</v>
      </c>
    </row>
    <row r="50" spans="1:44" ht="15">
      <c r="A50" s="1" t="s">
        <v>214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15">
        <f aca="true" t="shared" si="23" ref="AL50:AR50">AL20/$AR20</f>
        <v>0.5244131650130052</v>
      </c>
      <c r="AM50" s="15">
        <f t="shared" si="23"/>
        <v>0</v>
      </c>
      <c r="AN50" s="15">
        <f t="shared" si="23"/>
        <v>0.14503674384312173</v>
      </c>
      <c r="AO50" s="15">
        <f t="shared" si="23"/>
        <v>0.6694499088561269</v>
      </c>
      <c r="AP50" s="15">
        <f t="shared" si="23"/>
        <v>0.6694499088561269</v>
      </c>
      <c r="AQ50" s="15">
        <f t="shared" si="23"/>
        <v>0.33055009114387307</v>
      </c>
      <c r="AR50" s="15">
        <f t="shared" si="23"/>
        <v>1</v>
      </c>
    </row>
    <row r="51" spans="1:44" ht="15">
      <c r="A51" s="1" t="s">
        <v>215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15">
        <f aca="true" t="shared" si="24" ref="AL51:AR51">AL21/$AR21</f>
        <v>0.37718904001852166</v>
      </c>
      <c r="AM51" s="15">
        <f t="shared" si="24"/>
        <v>3.712889833197236E-05</v>
      </c>
      <c r="AN51" s="15">
        <f t="shared" si="24"/>
        <v>0.058617040319770705</v>
      </c>
      <c r="AO51" s="15">
        <f t="shared" si="24"/>
        <v>0.4358060803382924</v>
      </c>
      <c r="AP51" s="15">
        <f t="shared" si="24"/>
        <v>0.43584320923662434</v>
      </c>
      <c r="AQ51" s="15">
        <f t="shared" si="24"/>
        <v>0.5641567907633755</v>
      </c>
      <c r="AR51" s="15">
        <f t="shared" si="24"/>
        <v>1</v>
      </c>
    </row>
    <row r="52" spans="1:44" ht="15">
      <c r="A52" s="1" t="s">
        <v>216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15">
        <f aca="true" t="shared" si="25" ref="AL52:AR52">AL22/$AR22</f>
        <v>0.9068281560362123</v>
      </c>
      <c r="AM52" s="15">
        <f t="shared" si="25"/>
        <v>0.00010207436551531162</v>
      </c>
      <c r="AN52" s="15">
        <f t="shared" si="25"/>
        <v>0.015912805690822818</v>
      </c>
      <c r="AO52" s="15">
        <f t="shared" si="25"/>
        <v>0.9227409617270351</v>
      </c>
      <c r="AP52" s="15">
        <f t="shared" si="25"/>
        <v>0.9228430360925504</v>
      </c>
      <c r="AQ52" s="15">
        <f t="shared" si="25"/>
        <v>0.07715696390744962</v>
      </c>
      <c r="AR52" s="15">
        <f t="shared" si="25"/>
        <v>1</v>
      </c>
    </row>
    <row r="53" spans="1:44" ht="15">
      <c r="A53" s="1" t="s">
        <v>217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15">
        <f aca="true" t="shared" si="26" ref="AL53:AR53">AL23/$AR23</f>
        <v>0.3707717419719726</v>
      </c>
      <c r="AM53" s="15">
        <f t="shared" si="26"/>
        <v>0</v>
      </c>
      <c r="AN53" s="15">
        <f t="shared" si="26"/>
        <v>0.12336809556626283</v>
      </c>
      <c r="AO53" s="15">
        <f t="shared" si="26"/>
        <v>0.4941398375382354</v>
      </c>
      <c r="AP53" s="15">
        <f t="shared" si="26"/>
        <v>0.4941398375382354</v>
      </c>
      <c r="AQ53" s="15">
        <f t="shared" si="26"/>
        <v>0.5058601624617646</v>
      </c>
      <c r="AR53" s="15">
        <f t="shared" si="26"/>
        <v>1</v>
      </c>
    </row>
    <row r="54" spans="1:44" ht="15">
      <c r="A54" s="1" t="s">
        <v>218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15">
        <f aca="true" t="shared" si="27" ref="AL54:AR54">AL24/$AR24</f>
        <v>0.6674558070707933</v>
      </c>
      <c r="AM54" s="15">
        <f t="shared" si="27"/>
        <v>0</v>
      </c>
      <c r="AN54" s="15">
        <f t="shared" si="27"/>
        <v>0.003252098550072144</v>
      </c>
      <c r="AO54" s="15">
        <f t="shared" si="27"/>
        <v>0.6707079056208655</v>
      </c>
      <c r="AP54" s="15">
        <f t="shared" si="27"/>
        <v>0.6707079056208655</v>
      </c>
      <c r="AQ54" s="15">
        <f t="shared" si="27"/>
        <v>0.3292920943791346</v>
      </c>
      <c r="AR54" s="15">
        <f t="shared" si="27"/>
        <v>1</v>
      </c>
    </row>
    <row r="55" spans="1:44" ht="15">
      <c r="A55" s="1" t="s">
        <v>219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15">
        <f aca="true" t="shared" si="28" ref="AL55:AR55">AL25/$AR25</f>
        <v>0.7422554003862692</v>
      </c>
      <c r="AM55" s="15">
        <f t="shared" si="28"/>
        <v>0.0029412438226001395</v>
      </c>
      <c r="AN55" s="15">
        <f t="shared" si="28"/>
        <v>0.25480335579113045</v>
      </c>
      <c r="AO55" s="15">
        <f t="shared" si="28"/>
        <v>0.9970587561773998</v>
      </c>
      <c r="AP55" s="15">
        <f t="shared" si="28"/>
        <v>1</v>
      </c>
      <c r="AQ55" s="15">
        <f t="shared" si="28"/>
        <v>0</v>
      </c>
      <c r="AR55" s="15">
        <f t="shared" si="28"/>
        <v>1</v>
      </c>
    </row>
    <row r="56" spans="1:44" ht="15">
      <c r="A56" s="5" t="s">
        <v>257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15">
        <f aca="true" t="shared" si="29" ref="AL56:AR56">AL27/$AR27</f>
        <v>0.7218213689983158</v>
      </c>
      <c r="AM56" s="15">
        <f t="shared" si="29"/>
        <v>0.03892229364806392</v>
      </c>
      <c r="AN56" s="15">
        <f t="shared" si="29"/>
        <v>0.1002408943694591</v>
      </c>
      <c r="AO56" s="15">
        <f t="shared" si="29"/>
        <v>0.8220622633677749</v>
      </c>
      <c r="AP56" s="15">
        <f t="shared" si="29"/>
        <v>0.8609845570158389</v>
      </c>
      <c r="AQ56" s="15">
        <f t="shared" si="29"/>
        <v>0.13901544298416116</v>
      </c>
      <c r="AR56" s="15">
        <f t="shared" si="29"/>
        <v>1</v>
      </c>
    </row>
    <row r="57" spans="1:44" ht="15">
      <c r="A57" s="9" t="s">
        <v>30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5">
        <f aca="true" t="shared" si="30" ref="AL57:AR57">AL28/$AR28</f>
        <v>0.6845867593932967</v>
      </c>
      <c r="AM57" s="15">
        <f t="shared" si="30"/>
        <v>0.021261137300958275</v>
      </c>
      <c r="AN57" s="15">
        <f t="shared" si="30"/>
        <v>0.09888104517109497</v>
      </c>
      <c r="AO57" s="15">
        <f t="shared" si="30"/>
        <v>0.7834678045643916</v>
      </c>
      <c r="AP57" s="15">
        <f t="shared" si="30"/>
        <v>0.8047289418653499</v>
      </c>
      <c r="AQ57" s="15">
        <f t="shared" si="30"/>
        <v>0.1952710581346503</v>
      </c>
      <c r="AR57" s="15">
        <f t="shared" si="30"/>
        <v>1</v>
      </c>
    </row>
    <row r="58" spans="1:44" ht="15">
      <c r="A58" s="9" t="s">
        <v>31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5">
        <f aca="true" t="shared" si="31" ref="AL58:AR58">AL29/$AR29</f>
        <v>0.7718624264313318</v>
      </c>
      <c r="AM58" s="15">
        <f t="shared" si="31"/>
        <v>0.0626578168205657</v>
      </c>
      <c r="AN58" s="15">
        <f t="shared" si="31"/>
        <v>0.10206844923192253</v>
      </c>
      <c r="AO58" s="15">
        <f t="shared" si="31"/>
        <v>0.8739308756632544</v>
      </c>
      <c r="AP58" s="15">
        <f t="shared" si="31"/>
        <v>0.93658869248382</v>
      </c>
      <c r="AQ58" s="15">
        <f t="shared" si="31"/>
        <v>0.06341130751617961</v>
      </c>
      <c r="AR58" s="15">
        <f t="shared" si="31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4"/>
  <sheetViews>
    <sheetView zoomScale="53" zoomScaleNormal="53" zoomScalePageLayoutView="0" workbookViewId="0" topLeftCell="A1">
      <pane xSplit="1" ySplit="1" topLeftCell="S16" activePane="bottomRight" state="frozen"/>
      <selection pane="topLeft" activeCell="A1" sqref="A1:AQ72"/>
      <selection pane="topRight" activeCell="A1" sqref="A1:AQ72"/>
      <selection pane="bottomLeft" activeCell="A1" sqref="A1:AQ72"/>
      <selection pane="bottomRight" activeCell="T32" sqref="T32"/>
    </sheetView>
  </sheetViews>
  <sheetFormatPr defaultColWidth="9.140625" defaultRowHeight="15"/>
  <cols>
    <col min="1" max="1" width="80.140625" style="0" customWidth="1"/>
    <col min="2" max="37" width="61.421875" style="0" customWidth="1"/>
    <col min="38" max="38" width="15.57421875" style="0" customWidth="1"/>
    <col min="39" max="39" width="12.140625" style="0" customWidth="1"/>
    <col min="41" max="41" width="16.28125" style="0" customWidth="1"/>
    <col min="42" max="42" width="17.8515625" style="0" customWidth="1"/>
    <col min="43" max="43" width="13.421875" style="0" customWidth="1"/>
    <col min="44" max="44" width="12.00390625" style="0" customWidth="1"/>
  </cols>
  <sheetData>
    <row r="1" spans="1:44" ht="15">
      <c r="A1" s="9" t="s">
        <v>112</v>
      </c>
      <c r="B1" s="9" t="s">
        <v>269</v>
      </c>
      <c r="C1" s="9" t="s">
        <v>270</v>
      </c>
      <c r="D1" s="9" t="s">
        <v>271</v>
      </c>
      <c r="E1" s="9" t="s">
        <v>272</v>
      </c>
      <c r="F1" s="9" t="s">
        <v>273</v>
      </c>
      <c r="G1" s="9" t="s">
        <v>274</v>
      </c>
      <c r="H1" s="9" t="s">
        <v>275</v>
      </c>
      <c r="I1" s="9" t="s">
        <v>276</v>
      </c>
      <c r="J1" s="9" t="s">
        <v>277</v>
      </c>
      <c r="K1" s="9" t="s">
        <v>278</v>
      </c>
      <c r="L1" s="9" t="s">
        <v>279</v>
      </c>
      <c r="M1" s="9" t="s">
        <v>280</v>
      </c>
      <c r="N1" s="9" t="s">
        <v>281</v>
      </c>
      <c r="O1" s="9" t="s">
        <v>282</v>
      </c>
      <c r="P1" s="9" t="s">
        <v>283</v>
      </c>
      <c r="Q1" s="9" t="s">
        <v>284</v>
      </c>
      <c r="R1" s="9" t="s">
        <v>285</v>
      </c>
      <c r="S1" s="9" t="s">
        <v>286</v>
      </c>
      <c r="T1" s="9" t="s">
        <v>306</v>
      </c>
      <c r="U1" s="9" t="s">
        <v>287</v>
      </c>
      <c r="V1" s="9" t="s">
        <v>288</v>
      </c>
      <c r="W1" s="9" t="s">
        <v>289</v>
      </c>
      <c r="X1" s="9" t="s">
        <v>290</v>
      </c>
      <c r="Y1" s="9" t="s">
        <v>291</v>
      </c>
      <c r="Z1" s="9" t="s">
        <v>292</v>
      </c>
      <c r="AA1" s="9" t="s">
        <v>293</v>
      </c>
      <c r="AB1" s="9" t="s">
        <v>294</v>
      </c>
      <c r="AC1" s="9" t="s">
        <v>295</v>
      </c>
      <c r="AD1" s="9" t="s">
        <v>296</v>
      </c>
      <c r="AE1" s="9" t="s">
        <v>297</v>
      </c>
      <c r="AF1" s="9" t="s">
        <v>298</v>
      </c>
      <c r="AG1" s="9" t="s">
        <v>299</v>
      </c>
      <c r="AH1" s="9" t="s">
        <v>300</v>
      </c>
      <c r="AI1" s="9" t="s">
        <v>301</v>
      </c>
      <c r="AJ1" s="9" t="s">
        <v>305</v>
      </c>
      <c r="AK1" s="9" t="s">
        <v>302</v>
      </c>
      <c r="AL1" s="5" t="s">
        <v>32</v>
      </c>
      <c r="AM1" s="5" t="s">
        <v>254</v>
      </c>
      <c r="AN1" s="5" t="s">
        <v>24</v>
      </c>
      <c r="AO1" s="5" t="s">
        <v>26</v>
      </c>
      <c r="AP1" s="5" t="s">
        <v>255</v>
      </c>
      <c r="AQ1" s="5" t="s">
        <v>252</v>
      </c>
      <c r="AR1" s="5" t="s">
        <v>253</v>
      </c>
    </row>
    <row r="2" spans="1:44" ht="15">
      <c r="A2" s="4" t="s">
        <v>169</v>
      </c>
      <c r="B2" s="31"/>
      <c r="C2" s="32"/>
      <c r="D2" s="32"/>
      <c r="E2" s="4"/>
      <c r="F2" s="32">
        <v>2.238522</v>
      </c>
      <c r="G2" s="32"/>
      <c r="H2" s="32">
        <v>0.018</v>
      </c>
      <c r="I2" s="32">
        <v>1.7391900000000002</v>
      </c>
      <c r="J2" s="32"/>
      <c r="K2" s="32">
        <v>0.538214</v>
      </c>
      <c r="L2" s="32">
        <v>7.605942</v>
      </c>
      <c r="M2" s="32">
        <v>2.111024</v>
      </c>
      <c r="N2" s="32"/>
      <c r="O2" s="32"/>
      <c r="P2" s="32">
        <v>0.196086</v>
      </c>
      <c r="Q2" s="32">
        <v>2.262657</v>
      </c>
      <c r="R2" s="32">
        <v>4.307979</v>
      </c>
      <c r="S2" s="32"/>
      <c r="T2" s="32" t="s">
        <v>307</v>
      </c>
      <c r="U2" s="32"/>
      <c r="V2" s="4"/>
      <c r="W2" s="32">
        <v>7.934366000000001</v>
      </c>
      <c r="X2" s="32"/>
      <c r="Y2" s="32">
        <v>4.130417</v>
      </c>
      <c r="Z2" s="32"/>
      <c r="AA2" s="32"/>
      <c r="AB2" s="32">
        <v>1</v>
      </c>
      <c r="AC2" s="32"/>
      <c r="AD2" s="32">
        <v>0.161934</v>
      </c>
      <c r="AE2" s="32"/>
      <c r="AF2" s="32">
        <v>8.573191</v>
      </c>
      <c r="AG2" s="32">
        <v>1.4165359999999998</v>
      </c>
      <c r="AH2" s="32"/>
      <c r="AI2" s="32"/>
      <c r="AJ2" s="32">
        <v>3.169923</v>
      </c>
      <c r="AK2" s="32">
        <v>89.275971</v>
      </c>
      <c r="AL2" s="8">
        <v>135.500018</v>
      </c>
      <c r="AM2" s="8">
        <v>4.55174</v>
      </c>
      <c r="AN2" s="8">
        <v>18.96531</v>
      </c>
      <c r="AO2" s="8">
        <f aca="true" t="shared" si="0" ref="AO2:AO30">AL2+AN2</f>
        <v>154.465328</v>
      </c>
      <c r="AP2" s="8">
        <f aca="true" t="shared" si="1" ref="AP2:AP30">AM2+AO2</f>
        <v>159.017068</v>
      </c>
      <c r="AQ2" s="8">
        <f aca="true" t="shared" si="2" ref="AQ2:AQ30">AR2-AP2</f>
        <v>13.879346999999996</v>
      </c>
      <c r="AR2" s="8">
        <v>172.896415</v>
      </c>
    </row>
    <row r="3" spans="1:44" ht="15">
      <c r="A3" s="4" t="s">
        <v>170</v>
      </c>
      <c r="B3" s="31"/>
      <c r="C3" s="32"/>
      <c r="D3" s="32">
        <v>2.8246379999999998</v>
      </c>
      <c r="E3" s="4"/>
      <c r="F3" s="32">
        <v>0.135518</v>
      </c>
      <c r="G3" s="32"/>
      <c r="H3" s="32"/>
      <c r="I3" s="32"/>
      <c r="J3" s="32"/>
      <c r="K3" s="32"/>
      <c r="L3" s="32">
        <v>0.23298600000000003</v>
      </c>
      <c r="M3" s="32">
        <v>0.342857</v>
      </c>
      <c r="N3" s="32"/>
      <c r="O3" s="32"/>
      <c r="P3" s="32"/>
      <c r="Q3" s="32">
        <v>0.57143</v>
      </c>
      <c r="R3" s="32"/>
      <c r="S3" s="32"/>
      <c r="T3" s="32"/>
      <c r="U3" s="32"/>
      <c r="V3" s="4"/>
      <c r="W3" s="32">
        <v>2.611</v>
      </c>
      <c r="X3" s="32"/>
      <c r="Y3" s="32">
        <v>1.941313</v>
      </c>
      <c r="Z3" s="32"/>
      <c r="AA3" s="32"/>
      <c r="AB3" s="32"/>
      <c r="AC3" s="32"/>
      <c r="AD3" s="32"/>
      <c r="AE3" s="32">
        <v>0.15</v>
      </c>
      <c r="AF3" s="32">
        <v>1.959759</v>
      </c>
      <c r="AG3" s="32"/>
      <c r="AH3" s="32"/>
      <c r="AI3" s="32"/>
      <c r="AJ3" s="32">
        <v>0.425894</v>
      </c>
      <c r="AK3" s="32">
        <v>4.493238000000001</v>
      </c>
      <c r="AL3" s="8">
        <v>15.688633000000003</v>
      </c>
      <c r="AM3" s="8">
        <v>0.005</v>
      </c>
      <c r="AN3" s="8">
        <v>14.033119</v>
      </c>
      <c r="AO3" s="8">
        <f t="shared" si="0"/>
        <v>29.721752000000002</v>
      </c>
      <c r="AP3" s="8">
        <f t="shared" si="1"/>
        <v>29.726752</v>
      </c>
      <c r="AQ3" s="8">
        <f t="shared" si="2"/>
        <v>1.8272720000000007</v>
      </c>
      <c r="AR3" s="8">
        <v>31.554024000000002</v>
      </c>
    </row>
    <row r="4" spans="1:44" ht="15">
      <c r="A4" s="4" t="s">
        <v>171</v>
      </c>
      <c r="B4" s="31"/>
      <c r="C4" s="32"/>
      <c r="D4" s="32"/>
      <c r="E4" s="4"/>
      <c r="F4" s="32"/>
      <c r="G4" s="32"/>
      <c r="H4" s="32"/>
      <c r="I4" s="32"/>
      <c r="J4" s="32"/>
      <c r="K4" s="32"/>
      <c r="L4" s="32"/>
      <c r="M4" s="32">
        <v>0.538213</v>
      </c>
      <c r="N4" s="32"/>
      <c r="O4" s="32"/>
      <c r="P4" s="32"/>
      <c r="Q4" s="32"/>
      <c r="R4" s="32"/>
      <c r="S4" s="32"/>
      <c r="T4" s="32"/>
      <c r="U4" s="32"/>
      <c r="V4" s="4"/>
      <c r="W4" s="32">
        <v>1.563349</v>
      </c>
      <c r="X4" s="32"/>
      <c r="Y4" s="32"/>
      <c r="Z4" s="32"/>
      <c r="AA4" s="32"/>
      <c r="AB4" s="32"/>
      <c r="AC4" s="32"/>
      <c r="AD4" s="32"/>
      <c r="AE4" s="32"/>
      <c r="AF4" s="32">
        <v>0.510489</v>
      </c>
      <c r="AG4" s="32"/>
      <c r="AH4" s="32"/>
      <c r="AI4" s="32"/>
      <c r="AJ4" s="32"/>
      <c r="AK4" s="32">
        <v>0.920432</v>
      </c>
      <c r="AL4" s="8">
        <v>3.532483</v>
      </c>
      <c r="AM4" s="8"/>
      <c r="AN4" s="8"/>
      <c r="AO4" s="8">
        <f t="shared" si="0"/>
        <v>3.532483</v>
      </c>
      <c r="AP4" s="8">
        <f t="shared" si="1"/>
        <v>3.532483</v>
      </c>
      <c r="AQ4" s="8">
        <f t="shared" si="2"/>
        <v>0</v>
      </c>
      <c r="AR4" s="8">
        <v>3.532483</v>
      </c>
    </row>
    <row r="5" spans="1:44" ht="15">
      <c r="A5" s="4" t="s">
        <v>172</v>
      </c>
      <c r="B5" s="31"/>
      <c r="C5" s="32"/>
      <c r="D5" s="32"/>
      <c r="E5" s="4"/>
      <c r="F5" s="32">
        <v>0.948121</v>
      </c>
      <c r="G5" s="32"/>
      <c r="H5" s="32"/>
      <c r="I5" s="32">
        <v>0.814184</v>
      </c>
      <c r="J5" s="32"/>
      <c r="K5" s="32">
        <v>0.05664</v>
      </c>
      <c r="L5" s="32"/>
      <c r="M5" s="32">
        <v>0.6632469999999999</v>
      </c>
      <c r="N5" s="32">
        <v>0.085929</v>
      </c>
      <c r="O5" s="32"/>
      <c r="P5" s="32"/>
      <c r="Q5" s="32"/>
      <c r="R5" s="32"/>
      <c r="S5" s="32"/>
      <c r="T5" s="32"/>
      <c r="U5" s="32"/>
      <c r="V5" s="4"/>
      <c r="W5" s="32">
        <v>2.1270000000000002</v>
      </c>
      <c r="X5" s="32"/>
      <c r="Y5" s="32">
        <v>0.2703</v>
      </c>
      <c r="Z5" s="32"/>
      <c r="AA5" s="32"/>
      <c r="AB5" s="32"/>
      <c r="AC5" s="32"/>
      <c r="AD5" s="32"/>
      <c r="AE5" s="32"/>
      <c r="AF5" s="32">
        <v>1.663585</v>
      </c>
      <c r="AG5" s="32">
        <v>1.5342959999999999</v>
      </c>
      <c r="AH5" s="32"/>
      <c r="AI5" s="32"/>
      <c r="AJ5" s="32">
        <v>2.155828</v>
      </c>
      <c r="AK5" s="32">
        <v>10.317484</v>
      </c>
      <c r="AL5" s="8">
        <v>20.636613999999998</v>
      </c>
      <c r="AM5" s="8"/>
      <c r="AN5" s="8">
        <v>5.984618000000001</v>
      </c>
      <c r="AO5" s="8">
        <f t="shared" si="0"/>
        <v>26.621232</v>
      </c>
      <c r="AP5" s="8">
        <f t="shared" si="1"/>
        <v>26.621232</v>
      </c>
      <c r="AQ5" s="8">
        <f t="shared" si="2"/>
        <v>0.9415450000000014</v>
      </c>
      <c r="AR5" s="8">
        <v>27.562777</v>
      </c>
    </row>
    <row r="6" spans="1:44" ht="15">
      <c r="A6" s="4" t="s">
        <v>173</v>
      </c>
      <c r="B6" s="31"/>
      <c r="C6" s="32"/>
      <c r="D6" s="32">
        <v>1.02973</v>
      </c>
      <c r="E6" s="4"/>
      <c r="F6" s="32">
        <v>1.080913</v>
      </c>
      <c r="G6" s="32"/>
      <c r="H6" s="32"/>
      <c r="I6" s="32">
        <v>1.076923</v>
      </c>
      <c r="J6" s="32"/>
      <c r="K6" s="32"/>
      <c r="L6" s="32">
        <v>0.406681</v>
      </c>
      <c r="M6" s="32">
        <v>0.632568</v>
      </c>
      <c r="N6" s="32"/>
      <c r="O6" s="32"/>
      <c r="P6" s="32">
        <v>0.269108</v>
      </c>
      <c r="Q6" s="32">
        <v>1.366911</v>
      </c>
      <c r="R6" s="32">
        <v>1</v>
      </c>
      <c r="S6" s="32"/>
      <c r="T6" s="32"/>
      <c r="U6" s="32"/>
      <c r="V6" s="4"/>
      <c r="W6" s="32">
        <v>2.105</v>
      </c>
      <c r="X6" s="32"/>
      <c r="Y6" s="32">
        <v>1.2553519999999998</v>
      </c>
      <c r="Z6" s="32">
        <v>0.01</v>
      </c>
      <c r="AA6" s="32"/>
      <c r="AB6" s="32"/>
      <c r="AC6" s="32"/>
      <c r="AD6" s="32">
        <v>0.019358</v>
      </c>
      <c r="AE6" s="32"/>
      <c r="AF6" s="32">
        <v>1.9551209999999999</v>
      </c>
      <c r="AG6" s="32">
        <v>0.370371</v>
      </c>
      <c r="AH6" s="32"/>
      <c r="AI6" s="32"/>
      <c r="AJ6" s="32">
        <v>0.481484</v>
      </c>
      <c r="AK6" s="32">
        <v>20.228678</v>
      </c>
      <c r="AL6" s="8">
        <v>33.258839999999985</v>
      </c>
      <c r="AM6" s="8">
        <v>0.11447399999999999</v>
      </c>
      <c r="AN6" s="8">
        <v>8.966494</v>
      </c>
      <c r="AO6" s="8">
        <f t="shared" si="0"/>
        <v>42.22533399999999</v>
      </c>
      <c r="AP6" s="8">
        <f t="shared" si="1"/>
        <v>42.33980799999999</v>
      </c>
      <c r="AQ6" s="8">
        <f t="shared" si="2"/>
        <v>6.982027999999993</v>
      </c>
      <c r="AR6" s="8">
        <v>49.32183599999998</v>
      </c>
    </row>
    <row r="7" spans="1:44" ht="15">
      <c r="A7" s="4" t="s">
        <v>174</v>
      </c>
      <c r="B7" s="31"/>
      <c r="C7" s="32"/>
      <c r="D7" s="32">
        <v>0.176258</v>
      </c>
      <c r="E7" s="4"/>
      <c r="F7" s="32">
        <v>0.86371</v>
      </c>
      <c r="G7" s="32"/>
      <c r="H7" s="32"/>
      <c r="I7" s="32"/>
      <c r="J7" s="32"/>
      <c r="K7" s="32"/>
      <c r="L7" s="32">
        <v>1.585728</v>
      </c>
      <c r="M7" s="32">
        <v>1.7759070000000001</v>
      </c>
      <c r="N7" s="32"/>
      <c r="O7" s="32"/>
      <c r="P7" s="32">
        <v>0.818528</v>
      </c>
      <c r="Q7" s="32">
        <v>0.563536</v>
      </c>
      <c r="R7" s="32">
        <v>0.6</v>
      </c>
      <c r="S7" s="32"/>
      <c r="T7" s="32"/>
      <c r="U7" s="32">
        <v>0.104384</v>
      </c>
      <c r="V7" s="4"/>
      <c r="W7" s="32">
        <v>0.105</v>
      </c>
      <c r="X7" s="32"/>
      <c r="Y7" s="32">
        <v>0.299114</v>
      </c>
      <c r="Z7" s="32"/>
      <c r="AA7" s="32"/>
      <c r="AB7" s="32"/>
      <c r="AC7" s="32"/>
      <c r="AD7" s="32"/>
      <c r="AE7" s="32"/>
      <c r="AF7" s="32">
        <v>1.893374</v>
      </c>
      <c r="AG7" s="32">
        <v>0.4</v>
      </c>
      <c r="AH7" s="32"/>
      <c r="AI7" s="32"/>
      <c r="AJ7" s="32">
        <v>0.705554</v>
      </c>
      <c r="AK7" s="32">
        <v>1.5</v>
      </c>
      <c r="AL7" s="8">
        <v>11.391093</v>
      </c>
      <c r="AM7" s="8">
        <v>0.049554</v>
      </c>
      <c r="AN7" s="8"/>
      <c r="AO7" s="8">
        <f t="shared" si="0"/>
        <v>11.391093</v>
      </c>
      <c r="AP7" s="8">
        <f t="shared" si="1"/>
        <v>11.440647</v>
      </c>
      <c r="AQ7" s="8">
        <f t="shared" si="2"/>
        <v>0.789337999999999</v>
      </c>
      <c r="AR7" s="8">
        <v>12.229985</v>
      </c>
    </row>
    <row r="8" spans="1:44" ht="15">
      <c r="A8" s="4" t="s">
        <v>175</v>
      </c>
      <c r="B8" s="31"/>
      <c r="C8" s="32"/>
      <c r="D8" s="32">
        <v>3.941414</v>
      </c>
      <c r="E8" s="4"/>
      <c r="F8" s="32">
        <v>2.9474989999999996</v>
      </c>
      <c r="G8" s="32"/>
      <c r="H8" s="32"/>
      <c r="I8" s="32"/>
      <c r="J8" s="32"/>
      <c r="K8" s="32">
        <v>0.322928</v>
      </c>
      <c r="L8" s="32"/>
      <c r="M8" s="32"/>
      <c r="N8" s="32"/>
      <c r="O8" s="32"/>
      <c r="P8" s="32">
        <v>0.832679</v>
      </c>
      <c r="Q8" s="32">
        <v>2.2274570000000002</v>
      </c>
      <c r="R8" s="32">
        <v>7.273504</v>
      </c>
      <c r="S8" s="32"/>
      <c r="T8" s="32"/>
      <c r="U8" s="32"/>
      <c r="V8" s="4"/>
      <c r="W8" s="32">
        <v>6.598934000000002</v>
      </c>
      <c r="X8" s="32">
        <v>0.289029</v>
      </c>
      <c r="Y8" s="32">
        <v>4.570523000000001</v>
      </c>
      <c r="Z8" s="32"/>
      <c r="AA8" s="32"/>
      <c r="AB8" s="32"/>
      <c r="AC8" s="32"/>
      <c r="AD8" s="32">
        <v>0.019358</v>
      </c>
      <c r="AE8" s="32"/>
      <c r="AF8" s="32">
        <v>2.627304</v>
      </c>
      <c r="AG8" s="32">
        <v>1.282095</v>
      </c>
      <c r="AH8" s="32"/>
      <c r="AI8" s="32"/>
      <c r="AJ8" s="32">
        <v>4.449866</v>
      </c>
      <c r="AK8" s="32">
        <v>51.259086999999994</v>
      </c>
      <c r="AL8" s="8">
        <v>88.62231900000002</v>
      </c>
      <c r="AM8" s="8">
        <v>0.019358</v>
      </c>
      <c r="AN8" s="8">
        <v>7.648924</v>
      </c>
      <c r="AO8" s="8">
        <f t="shared" si="0"/>
        <v>96.27124300000001</v>
      </c>
      <c r="AP8" s="8">
        <f t="shared" si="1"/>
        <v>96.29060100000001</v>
      </c>
      <c r="AQ8" s="8">
        <f t="shared" si="2"/>
        <v>11.880409</v>
      </c>
      <c r="AR8" s="8">
        <v>108.17101000000001</v>
      </c>
    </row>
    <row r="9" spans="1:44" ht="15">
      <c r="A9" s="4" t="s">
        <v>176</v>
      </c>
      <c r="B9" s="31">
        <v>1.764706</v>
      </c>
      <c r="C9" s="32"/>
      <c r="D9" s="32"/>
      <c r="E9" s="4"/>
      <c r="F9" s="32">
        <v>4.36793</v>
      </c>
      <c r="G9" s="32"/>
      <c r="H9" s="32"/>
      <c r="I9" s="32">
        <v>1.538481</v>
      </c>
      <c r="J9" s="32"/>
      <c r="K9" s="32">
        <v>1.249922</v>
      </c>
      <c r="L9" s="32"/>
      <c r="M9" s="32">
        <v>3.229279</v>
      </c>
      <c r="N9" s="32"/>
      <c r="O9" s="32"/>
      <c r="P9" s="32">
        <v>0.000514</v>
      </c>
      <c r="Q9" s="32">
        <v>6.516097</v>
      </c>
      <c r="R9" s="32"/>
      <c r="S9" s="32">
        <v>16.832152</v>
      </c>
      <c r="T9" s="32"/>
      <c r="U9" s="32">
        <v>0.438593</v>
      </c>
      <c r="V9" s="4"/>
      <c r="W9" s="32">
        <v>2.20233</v>
      </c>
      <c r="X9" s="32">
        <v>0.201149</v>
      </c>
      <c r="Y9" s="32">
        <v>2.838464</v>
      </c>
      <c r="Z9" s="32">
        <v>0.015</v>
      </c>
      <c r="AA9" s="32"/>
      <c r="AB9" s="32">
        <v>10</v>
      </c>
      <c r="AC9" s="32"/>
      <c r="AD9" s="32"/>
      <c r="AE9" s="32"/>
      <c r="AF9" s="32">
        <v>4.070266</v>
      </c>
      <c r="AG9" s="32">
        <v>0.35</v>
      </c>
      <c r="AH9" s="32"/>
      <c r="AI9" s="32"/>
      <c r="AJ9" s="32"/>
      <c r="AK9" s="32">
        <v>31.518253</v>
      </c>
      <c r="AL9" s="8">
        <v>60.28598400000001</v>
      </c>
      <c r="AM9" s="8">
        <v>27.317543</v>
      </c>
      <c r="AN9" s="8">
        <v>16.017362000000002</v>
      </c>
      <c r="AO9" s="8">
        <f t="shared" si="0"/>
        <v>76.30334600000002</v>
      </c>
      <c r="AP9" s="8">
        <f t="shared" si="1"/>
        <v>103.62088900000002</v>
      </c>
      <c r="AQ9" s="8">
        <f t="shared" si="2"/>
        <v>29.482090000000014</v>
      </c>
      <c r="AR9" s="8">
        <v>133.10297900000003</v>
      </c>
    </row>
    <row r="10" spans="1:44" ht="15">
      <c r="A10" s="4" t="s">
        <v>177</v>
      </c>
      <c r="B10" s="31">
        <v>1.3620079999999999</v>
      </c>
      <c r="C10" s="32">
        <v>1.419291</v>
      </c>
      <c r="D10" s="32"/>
      <c r="E10" s="4"/>
      <c r="F10" s="32">
        <v>1.776461</v>
      </c>
      <c r="G10" s="32"/>
      <c r="H10" s="32"/>
      <c r="I10" s="32">
        <v>1.1538599999999999</v>
      </c>
      <c r="J10" s="32"/>
      <c r="K10" s="32">
        <v>1.573413</v>
      </c>
      <c r="L10" s="32">
        <v>0.313153</v>
      </c>
      <c r="M10" s="32">
        <v>1.109822</v>
      </c>
      <c r="N10" s="32"/>
      <c r="O10" s="32"/>
      <c r="P10" s="32">
        <v>0.330162</v>
      </c>
      <c r="Q10" s="32">
        <v>2.988172</v>
      </c>
      <c r="R10" s="32">
        <v>3.998097</v>
      </c>
      <c r="S10" s="32"/>
      <c r="T10" s="32"/>
      <c r="U10" s="32"/>
      <c r="V10" s="4"/>
      <c r="W10" s="32">
        <v>7.261588999999999</v>
      </c>
      <c r="X10" s="32">
        <v>0.287356</v>
      </c>
      <c r="Y10" s="32">
        <v>15.813893999999998</v>
      </c>
      <c r="Z10" s="32">
        <v>0.04</v>
      </c>
      <c r="AA10" s="32"/>
      <c r="AB10" s="32"/>
      <c r="AC10" s="32"/>
      <c r="AD10" s="32"/>
      <c r="AE10" s="32"/>
      <c r="AF10" s="32">
        <v>1.629136</v>
      </c>
      <c r="AG10" s="32">
        <v>0.533536</v>
      </c>
      <c r="AH10" s="32"/>
      <c r="AI10" s="32"/>
      <c r="AJ10" s="32">
        <v>3.352885</v>
      </c>
      <c r="AK10" s="32">
        <v>34.910326999999995</v>
      </c>
      <c r="AL10" s="8">
        <v>79.813162</v>
      </c>
      <c r="AM10" s="8">
        <v>0.158928</v>
      </c>
      <c r="AN10" s="8">
        <v>12.610721</v>
      </c>
      <c r="AO10" s="8">
        <f t="shared" si="0"/>
        <v>92.423883</v>
      </c>
      <c r="AP10" s="8">
        <f t="shared" si="1"/>
        <v>92.582811</v>
      </c>
      <c r="AQ10" s="8">
        <f t="shared" si="2"/>
        <v>31.14594799999999</v>
      </c>
      <c r="AR10" s="8">
        <v>123.728759</v>
      </c>
    </row>
    <row r="11" spans="1:44" ht="15">
      <c r="A11" s="4" t="s">
        <v>178</v>
      </c>
      <c r="B11" s="31">
        <v>0.26272</v>
      </c>
      <c r="C11" s="32"/>
      <c r="D11" s="32">
        <v>2.155337</v>
      </c>
      <c r="E11" s="4"/>
      <c r="F11" s="32">
        <v>0.39812000000000003</v>
      </c>
      <c r="G11" s="32"/>
      <c r="H11" s="32"/>
      <c r="I11" s="32">
        <v>1.026877</v>
      </c>
      <c r="J11" s="32"/>
      <c r="K11" s="32">
        <v>0.215285</v>
      </c>
      <c r="L11" s="32"/>
      <c r="M11" s="32">
        <v>1.076426</v>
      </c>
      <c r="N11" s="32"/>
      <c r="O11" s="32"/>
      <c r="P11" s="32">
        <v>0.12923199999999999</v>
      </c>
      <c r="Q11" s="32"/>
      <c r="R11" s="32">
        <v>6.592384</v>
      </c>
      <c r="S11" s="32"/>
      <c r="T11" s="32"/>
      <c r="U11" s="32">
        <v>0.571428</v>
      </c>
      <c r="V11" s="4"/>
      <c r="W11" s="32">
        <v>2.9633020000000005</v>
      </c>
      <c r="X11" s="32">
        <v>0.2</v>
      </c>
      <c r="Y11" s="32">
        <v>5.898188</v>
      </c>
      <c r="Z11" s="32"/>
      <c r="AA11" s="32"/>
      <c r="AB11" s="32"/>
      <c r="AC11" s="32"/>
      <c r="AD11" s="32">
        <v>0.0174</v>
      </c>
      <c r="AE11" s="32"/>
      <c r="AF11" s="32">
        <v>1.4360259999999998</v>
      </c>
      <c r="AG11" s="32">
        <v>1.929034</v>
      </c>
      <c r="AH11" s="32"/>
      <c r="AI11" s="32"/>
      <c r="AJ11" s="32">
        <v>0.151287</v>
      </c>
      <c r="AK11" s="32">
        <v>75.10441699999998</v>
      </c>
      <c r="AL11" s="8">
        <v>100.11006299999998</v>
      </c>
      <c r="AM11" s="8">
        <v>0.0174</v>
      </c>
      <c r="AN11" s="8">
        <v>31.380508999999996</v>
      </c>
      <c r="AO11" s="8">
        <f t="shared" si="0"/>
        <v>131.490572</v>
      </c>
      <c r="AP11" s="8">
        <f t="shared" si="1"/>
        <v>131.507972</v>
      </c>
      <c r="AQ11" s="8">
        <f t="shared" si="2"/>
        <v>8.104273999999975</v>
      </c>
      <c r="AR11" s="8">
        <v>139.61224599999997</v>
      </c>
    </row>
    <row r="12" spans="1:44" ht="15">
      <c r="A12" s="4" t="s">
        <v>179</v>
      </c>
      <c r="B12" s="31"/>
      <c r="C12" s="32"/>
      <c r="D12" s="32"/>
      <c r="E12" s="4"/>
      <c r="F12" s="32"/>
      <c r="G12" s="32"/>
      <c r="H12" s="32"/>
      <c r="I12" s="32"/>
      <c r="J12" s="32"/>
      <c r="K12" s="32">
        <v>0.086356</v>
      </c>
      <c r="L12" s="32">
        <v>0.114286</v>
      </c>
      <c r="M12" s="32"/>
      <c r="N12" s="32"/>
      <c r="O12" s="32"/>
      <c r="P12" s="32">
        <v>0.537057</v>
      </c>
      <c r="Q12" s="32">
        <v>0.46140000000000003</v>
      </c>
      <c r="R12" s="32">
        <v>2</v>
      </c>
      <c r="S12" s="32"/>
      <c r="T12" s="32"/>
      <c r="U12" s="32"/>
      <c r="V12" s="4"/>
      <c r="W12" s="32"/>
      <c r="X12" s="32"/>
      <c r="Y12" s="32">
        <v>0.502601</v>
      </c>
      <c r="Z12" s="32"/>
      <c r="AA12" s="32"/>
      <c r="AB12" s="32"/>
      <c r="AC12" s="32"/>
      <c r="AD12" s="32"/>
      <c r="AE12" s="32"/>
      <c r="AF12" s="32">
        <v>1.038657</v>
      </c>
      <c r="AG12" s="32"/>
      <c r="AH12" s="32"/>
      <c r="AI12" s="32"/>
      <c r="AJ12" s="32">
        <v>1.263134</v>
      </c>
      <c r="AK12" s="32">
        <v>6.260000000000001</v>
      </c>
      <c r="AL12" s="8">
        <v>12.263491000000002</v>
      </c>
      <c r="AM12" s="8"/>
      <c r="AN12" s="8">
        <v>1.031336</v>
      </c>
      <c r="AO12" s="8">
        <f t="shared" si="0"/>
        <v>13.294827000000002</v>
      </c>
      <c r="AP12" s="8">
        <f t="shared" si="1"/>
        <v>13.294827000000002</v>
      </c>
      <c r="AQ12" s="8">
        <f t="shared" si="2"/>
        <v>16.100732999999998</v>
      </c>
      <c r="AR12" s="8">
        <v>29.39556</v>
      </c>
    </row>
    <row r="13" spans="1:44" ht="15">
      <c r="A13" s="4" t="s">
        <v>180</v>
      </c>
      <c r="B13" s="31"/>
      <c r="C13" s="32"/>
      <c r="D13" s="32"/>
      <c r="E13" s="4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4"/>
      <c r="W13" s="32">
        <v>0.164998</v>
      </c>
      <c r="X13" s="32"/>
      <c r="Y13" s="32"/>
      <c r="Z13" s="32"/>
      <c r="AA13" s="32"/>
      <c r="AB13" s="32"/>
      <c r="AC13" s="32"/>
      <c r="AD13" s="32">
        <v>1.473317</v>
      </c>
      <c r="AE13" s="32"/>
      <c r="AF13" s="32">
        <v>0.2</v>
      </c>
      <c r="AG13" s="32"/>
      <c r="AH13" s="32"/>
      <c r="AI13" s="32"/>
      <c r="AJ13" s="32">
        <v>0.127</v>
      </c>
      <c r="AK13" s="32"/>
      <c r="AL13" s="8">
        <v>0.49199800000000005</v>
      </c>
      <c r="AM13" s="8">
        <v>1.473317</v>
      </c>
      <c r="AN13" s="8"/>
      <c r="AO13" s="8">
        <f t="shared" si="0"/>
        <v>0.49199800000000005</v>
      </c>
      <c r="AP13" s="8">
        <f t="shared" si="1"/>
        <v>1.965315</v>
      </c>
      <c r="AQ13" s="8">
        <f t="shared" si="2"/>
        <v>0.3428239999999998</v>
      </c>
      <c r="AR13" s="8">
        <v>2.3081389999999997</v>
      </c>
    </row>
    <row r="14" spans="1:44" ht="15">
      <c r="A14" s="4" t="s">
        <v>181</v>
      </c>
      <c r="B14" s="31"/>
      <c r="C14" s="32"/>
      <c r="D14" s="32"/>
      <c r="E14" s="4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4"/>
      <c r="W14" s="32">
        <v>0.521395</v>
      </c>
      <c r="X14" s="32"/>
      <c r="Y14" s="32">
        <v>0.347956</v>
      </c>
      <c r="Z14" s="32"/>
      <c r="AA14" s="32"/>
      <c r="AB14" s="32"/>
      <c r="AC14" s="32"/>
      <c r="AD14" s="32">
        <v>0.396662</v>
      </c>
      <c r="AE14" s="32"/>
      <c r="AF14" s="32">
        <v>0.2</v>
      </c>
      <c r="AG14" s="32"/>
      <c r="AH14" s="32"/>
      <c r="AI14" s="32"/>
      <c r="AJ14" s="32">
        <v>0.320242</v>
      </c>
      <c r="AK14" s="32"/>
      <c r="AL14" s="8">
        <v>1.389593</v>
      </c>
      <c r="AM14" s="8">
        <v>0.396662</v>
      </c>
      <c r="AN14" s="8"/>
      <c r="AO14" s="8">
        <f t="shared" si="0"/>
        <v>1.389593</v>
      </c>
      <c r="AP14" s="8">
        <f t="shared" si="1"/>
        <v>1.7862550000000001</v>
      </c>
      <c r="AQ14" s="8">
        <f t="shared" si="2"/>
        <v>0.7776689999999999</v>
      </c>
      <c r="AR14" s="8">
        <v>2.563924</v>
      </c>
    </row>
    <row r="15" spans="1:44" ht="15">
      <c r="A15" s="4" t="s">
        <v>182</v>
      </c>
      <c r="B15" s="31"/>
      <c r="C15" s="32"/>
      <c r="D15" s="32">
        <v>0.360405</v>
      </c>
      <c r="E15" s="4"/>
      <c r="F15" s="32"/>
      <c r="G15" s="32"/>
      <c r="H15" s="32"/>
      <c r="I15" s="32">
        <v>0.825826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4"/>
      <c r="W15" s="32">
        <v>0.593995</v>
      </c>
      <c r="X15" s="32"/>
      <c r="Y15" s="32"/>
      <c r="Z15" s="32"/>
      <c r="AA15" s="32">
        <v>0.307882</v>
      </c>
      <c r="AB15" s="32"/>
      <c r="AC15" s="32"/>
      <c r="AD15" s="32">
        <v>1.359985</v>
      </c>
      <c r="AE15" s="32"/>
      <c r="AF15" s="32">
        <v>0.3</v>
      </c>
      <c r="AG15" s="32"/>
      <c r="AH15" s="32"/>
      <c r="AI15" s="32"/>
      <c r="AJ15" s="32">
        <v>1.016896</v>
      </c>
      <c r="AK15" s="32"/>
      <c r="AL15" s="8">
        <v>3.405004</v>
      </c>
      <c r="AM15" s="8">
        <v>1.359985</v>
      </c>
      <c r="AN15" s="8"/>
      <c r="AO15" s="8">
        <f t="shared" si="0"/>
        <v>3.405004</v>
      </c>
      <c r="AP15" s="8">
        <f t="shared" si="1"/>
        <v>4.764989</v>
      </c>
      <c r="AQ15" s="8">
        <f t="shared" si="2"/>
        <v>0.5317480000000003</v>
      </c>
      <c r="AR15" s="8">
        <v>5.296737</v>
      </c>
    </row>
    <row r="16" spans="1:44" ht="15">
      <c r="A16" s="4" t="s">
        <v>183</v>
      </c>
      <c r="B16" s="31">
        <v>5.89394</v>
      </c>
      <c r="C16" s="32">
        <v>0.44571400000000005</v>
      </c>
      <c r="D16" s="32"/>
      <c r="E16" s="4"/>
      <c r="F16" s="32">
        <v>0.021</v>
      </c>
      <c r="G16" s="32"/>
      <c r="H16" s="32"/>
      <c r="I16" s="32">
        <v>1.23077</v>
      </c>
      <c r="J16" s="32"/>
      <c r="K16" s="32">
        <v>0.538213</v>
      </c>
      <c r="L16" s="32"/>
      <c r="M16" s="32"/>
      <c r="N16" s="32"/>
      <c r="O16" s="32"/>
      <c r="P16" s="32">
        <v>2.384032</v>
      </c>
      <c r="Q16" s="32">
        <v>2.750603</v>
      </c>
      <c r="R16" s="32">
        <v>0.032935</v>
      </c>
      <c r="S16" s="32"/>
      <c r="T16" s="32"/>
      <c r="U16" s="32"/>
      <c r="V16" s="4"/>
      <c r="W16" s="32">
        <v>1.621586</v>
      </c>
      <c r="X16" s="32">
        <v>0.365083</v>
      </c>
      <c r="Y16" s="32">
        <v>0.413793</v>
      </c>
      <c r="Z16" s="32"/>
      <c r="AA16" s="32"/>
      <c r="AB16" s="32"/>
      <c r="AC16" s="32"/>
      <c r="AD16" s="32">
        <v>3.229962</v>
      </c>
      <c r="AE16" s="32"/>
      <c r="AF16" s="32">
        <v>5.928668</v>
      </c>
      <c r="AG16" s="32">
        <v>0.925927</v>
      </c>
      <c r="AH16" s="32"/>
      <c r="AI16" s="32"/>
      <c r="AJ16" s="32">
        <v>10.063728</v>
      </c>
      <c r="AK16" s="32">
        <v>83.18</v>
      </c>
      <c r="AL16" s="8">
        <v>115.795992</v>
      </c>
      <c r="AM16" s="8">
        <v>4.985178</v>
      </c>
      <c r="AN16" s="8">
        <v>29.404259</v>
      </c>
      <c r="AO16" s="8">
        <f t="shared" si="0"/>
        <v>145.200251</v>
      </c>
      <c r="AP16" s="8">
        <f t="shared" si="1"/>
        <v>150.185429</v>
      </c>
      <c r="AQ16" s="8">
        <f t="shared" si="2"/>
        <v>160.403008</v>
      </c>
      <c r="AR16" s="8">
        <v>310.588437</v>
      </c>
    </row>
    <row r="17" spans="1:44" ht="15">
      <c r="A17" s="4" t="s">
        <v>184</v>
      </c>
      <c r="B17" s="31"/>
      <c r="C17" s="32"/>
      <c r="D17" s="32"/>
      <c r="E17" s="4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4"/>
      <c r="W17" s="32">
        <v>0.164998</v>
      </c>
      <c r="X17" s="32"/>
      <c r="Y17" s="32"/>
      <c r="Z17" s="32"/>
      <c r="AA17" s="32"/>
      <c r="AB17" s="32"/>
      <c r="AC17" s="32"/>
      <c r="AD17" s="32">
        <v>0.399827</v>
      </c>
      <c r="AE17" s="32"/>
      <c r="AF17" s="32">
        <v>0.2</v>
      </c>
      <c r="AG17" s="32"/>
      <c r="AH17" s="32"/>
      <c r="AI17" s="32"/>
      <c r="AJ17" s="32">
        <v>0.210838</v>
      </c>
      <c r="AK17" s="32"/>
      <c r="AL17" s="8">
        <v>0.575836</v>
      </c>
      <c r="AM17" s="8">
        <v>0.399827</v>
      </c>
      <c r="AN17" s="8">
        <v>1.741127</v>
      </c>
      <c r="AO17" s="8">
        <f t="shared" si="0"/>
        <v>2.3169630000000003</v>
      </c>
      <c r="AP17" s="8">
        <f t="shared" si="1"/>
        <v>2.7167900000000005</v>
      </c>
      <c r="AQ17" s="8">
        <f t="shared" si="2"/>
        <v>0.07799999999999985</v>
      </c>
      <c r="AR17" s="8">
        <v>2.7947900000000003</v>
      </c>
    </row>
    <row r="18" spans="1:44" ht="15">
      <c r="A18" s="4" t="s">
        <v>185</v>
      </c>
      <c r="B18" s="31"/>
      <c r="C18" s="32"/>
      <c r="D18" s="32"/>
      <c r="E18" s="4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4"/>
      <c r="W18" s="32">
        <v>0.367616</v>
      </c>
      <c r="X18" s="32">
        <v>0.287355</v>
      </c>
      <c r="Y18" s="32"/>
      <c r="Z18" s="32"/>
      <c r="AA18" s="32"/>
      <c r="AB18" s="32"/>
      <c r="AC18" s="32"/>
      <c r="AD18" s="32"/>
      <c r="AE18" s="32"/>
      <c r="AF18" s="32">
        <v>0.2</v>
      </c>
      <c r="AG18" s="32"/>
      <c r="AH18" s="32"/>
      <c r="AI18" s="32"/>
      <c r="AJ18" s="32">
        <v>1.789185</v>
      </c>
      <c r="AK18" s="32"/>
      <c r="AL18" s="8">
        <v>2.6441560000000006</v>
      </c>
      <c r="AM18" s="8"/>
      <c r="AN18" s="8"/>
      <c r="AO18" s="8">
        <f t="shared" si="0"/>
        <v>2.6441560000000006</v>
      </c>
      <c r="AP18" s="8">
        <f t="shared" si="1"/>
        <v>2.6441560000000006</v>
      </c>
      <c r="AQ18" s="8">
        <f t="shared" si="2"/>
        <v>0.5386549999999999</v>
      </c>
      <c r="AR18" s="8">
        <v>3.1828110000000005</v>
      </c>
    </row>
    <row r="19" spans="1:44" ht="15">
      <c r="A19" s="4" t="s">
        <v>186</v>
      </c>
      <c r="B19" s="31"/>
      <c r="C19" s="32"/>
      <c r="D19" s="32"/>
      <c r="E19" s="4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4"/>
      <c r="W19" s="32"/>
      <c r="X19" s="32">
        <v>0.073576</v>
      </c>
      <c r="Y19" s="32">
        <v>1.6648420000000002</v>
      </c>
      <c r="Z19" s="32"/>
      <c r="AA19" s="32"/>
      <c r="AB19" s="32"/>
      <c r="AC19" s="32"/>
      <c r="AD19" s="32"/>
      <c r="AE19" s="32"/>
      <c r="AF19" s="32">
        <v>2.9096360000000003</v>
      </c>
      <c r="AG19" s="32"/>
      <c r="AH19" s="32"/>
      <c r="AI19" s="32"/>
      <c r="AJ19" s="32">
        <v>7.205449000000001</v>
      </c>
      <c r="AK19" s="32">
        <v>2.6577070000000003</v>
      </c>
      <c r="AL19" s="8">
        <v>14.51121</v>
      </c>
      <c r="AM19" s="8"/>
      <c r="AN19" s="8">
        <v>7.210211</v>
      </c>
      <c r="AO19" s="8">
        <f t="shared" si="0"/>
        <v>21.721421</v>
      </c>
      <c r="AP19" s="8">
        <f t="shared" si="1"/>
        <v>21.721421</v>
      </c>
      <c r="AQ19" s="8">
        <f t="shared" si="2"/>
        <v>0.5450000000000017</v>
      </c>
      <c r="AR19" s="8">
        <v>22.266421</v>
      </c>
    </row>
    <row r="20" spans="1:44" ht="15">
      <c r="A20" s="4" t="s">
        <v>187</v>
      </c>
      <c r="B20" s="31">
        <v>2.947896</v>
      </c>
      <c r="C20" s="32"/>
      <c r="D20" s="32"/>
      <c r="E20" s="4"/>
      <c r="F20" s="32">
        <v>0.27066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>
        <v>6.391808999999999</v>
      </c>
      <c r="S20" s="32"/>
      <c r="T20" s="32"/>
      <c r="U20" s="32"/>
      <c r="V20" s="4"/>
      <c r="W20" s="32">
        <v>0.9285000000000001</v>
      </c>
      <c r="X20" s="32">
        <v>0.065</v>
      </c>
      <c r="Y20" s="32">
        <v>0.41614399999999996</v>
      </c>
      <c r="Z20" s="32"/>
      <c r="AA20" s="32"/>
      <c r="AB20" s="32"/>
      <c r="AC20" s="32"/>
      <c r="AD20" s="32"/>
      <c r="AE20" s="32"/>
      <c r="AF20" s="32">
        <v>1.536342</v>
      </c>
      <c r="AG20" s="32">
        <v>0.735294</v>
      </c>
      <c r="AH20" s="32"/>
      <c r="AI20" s="32"/>
      <c r="AJ20" s="32">
        <v>0.325233</v>
      </c>
      <c r="AK20" s="32">
        <v>11.884691000000002</v>
      </c>
      <c r="AL20" s="8">
        <v>25.501569</v>
      </c>
      <c r="AM20" s="8"/>
      <c r="AN20" s="8">
        <v>2.8663339999999997</v>
      </c>
      <c r="AO20" s="8">
        <f t="shared" si="0"/>
        <v>28.367903</v>
      </c>
      <c r="AP20" s="8">
        <f t="shared" si="1"/>
        <v>28.367903</v>
      </c>
      <c r="AQ20" s="8">
        <f t="shared" si="2"/>
        <v>2.1620600000000003</v>
      </c>
      <c r="AR20" s="8">
        <v>30.529963</v>
      </c>
    </row>
    <row r="21" spans="1:44" ht="15">
      <c r="A21" s="4" t="s">
        <v>188</v>
      </c>
      <c r="B21" s="31">
        <v>18.116404</v>
      </c>
      <c r="C21" s="32">
        <v>0.114025</v>
      </c>
      <c r="D21" s="32">
        <v>1.179328</v>
      </c>
      <c r="E21" s="4"/>
      <c r="F21" s="32">
        <v>29.892588</v>
      </c>
      <c r="G21" s="32"/>
      <c r="H21" s="32">
        <v>0.15529300000000001</v>
      </c>
      <c r="I21" s="32">
        <v>3.38769</v>
      </c>
      <c r="J21" s="32">
        <v>0.037081</v>
      </c>
      <c r="K21" s="32">
        <v>3.5691219999999997</v>
      </c>
      <c r="L21" s="32">
        <v>3.4450019999999997</v>
      </c>
      <c r="M21" s="32">
        <v>17.480536999999998</v>
      </c>
      <c r="N21" s="32">
        <v>0.7</v>
      </c>
      <c r="O21" s="32">
        <v>1.139351</v>
      </c>
      <c r="P21" s="32">
        <v>2.621286</v>
      </c>
      <c r="Q21" s="32">
        <v>9.096002</v>
      </c>
      <c r="R21" s="32">
        <v>84.78830000000002</v>
      </c>
      <c r="S21" s="32">
        <v>5.278867</v>
      </c>
      <c r="T21" s="32">
        <v>4.006308000000001</v>
      </c>
      <c r="U21" s="32">
        <v>1.203108</v>
      </c>
      <c r="V21" s="4"/>
      <c r="W21" s="32">
        <v>16.500353</v>
      </c>
      <c r="X21" s="32">
        <v>1.005022</v>
      </c>
      <c r="Y21" s="32">
        <v>9.867134</v>
      </c>
      <c r="Z21" s="32"/>
      <c r="AA21" s="32">
        <v>0.219538</v>
      </c>
      <c r="AB21" s="32"/>
      <c r="AC21" s="32"/>
      <c r="AD21" s="32"/>
      <c r="AE21" s="32">
        <v>3.891153</v>
      </c>
      <c r="AF21" s="32">
        <v>1.5606339999999999</v>
      </c>
      <c r="AG21" s="32">
        <v>3.6346800000000004</v>
      </c>
      <c r="AH21" s="32">
        <v>1</v>
      </c>
      <c r="AI21" s="32"/>
      <c r="AJ21" s="32">
        <v>118.50420999999999</v>
      </c>
      <c r="AK21" s="32">
        <v>495.24022799999995</v>
      </c>
      <c r="AL21" s="8">
        <v>826.0163440000006</v>
      </c>
      <c r="AM21" s="8">
        <v>13.578546</v>
      </c>
      <c r="AN21" s="8">
        <v>29.74353</v>
      </c>
      <c r="AO21" s="8">
        <f t="shared" si="0"/>
        <v>855.7598740000005</v>
      </c>
      <c r="AP21" s="8">
        <f t="shared" si="1"/>
        <v>869.3384200000005</v>
      </c>
      <c r="AQ21" s="8">
        <f t="shared" si="2"/>
        <v>1150.4384369999998</v>
      </c>
      <c r="AR21" s="8">
        <v>2019.7768570000003</v>
      </c>
    </row>
    <row r="22" spans="1:44" ht="15">
      <c r="A22" s="4" t="s">
        <v>189</v>
      </c>
      <c r="B22" s="31"/>
      <c r="C22" s="32"/>
      <c r="D22" s="32"/>
      <c r="E22" s="4"/>
      <c r="F22" s="32">
        <v>0.504598</v>
      </c>
      <c r="G22" s="32"/>
      <c r="H22" s="32">
        <v>0.03333</v>
      </c>
      <c r="I22" s="32"/>
      <c r="J22" s="32"/>
      <c r="K22" s="32">
        <v>0.228571</v>
      </c>
      <c r="L22" s="32">
        <v>0.37961</v>
      </c>
      <c r="M22" s="32"/>
      <c r="N22" s="32"/>
      <c r="O22" s="32"/>
      <c r="P22" s="32">
        <v>0.828103</v>
      </c>
      <c r="Q22" s="32">
        <v>0.28953799999999996</v>
      </c>
      <c r="R22" s="32">
        <v>1</v>
      </c>
      <c r="S22" s="32"/>
      <c r="T22" s="32"/>
      <c r="U22" s="32"/>
      <c r="V22" s="4"/>
      <c r="W22" s="32">
        <v>0.864</v>
      </c>
      <c r="X22" s="32"/>
      <c r="Y22" s="32">
        <v>3.045146</v>
      </c>
      <c r="Z22" s="32"/>
      <c r="AA22" s="32"/>
      <c r="AB22" s="32"/>
      <c r="AC22" s="32"/>
      <c r="AD22" s="32"/>
      <c r="AE22" s="32"/>
      <c r="AF22" s="32">
        <v>1.1700149999999998</v>
      </c>
      <c r="AG22" s="32">
        <v>0.769231</v>
      </c>
      <c r="AH22" s="32"/>
      <c r="AI22" s="32"/>
      <c r="AJ22" s="32">
        <v>1.15507</v>
      </c>
      <c r="AK22" s="32">
        <v>5.463595</v>
      </c>
      <c r="AL22" s="8">
        <v>15.697477000000001</v>
      </c>
      <c r="AM22" s="8">
        <v>0.04333</v>
      </c>
      <c r="AN22" s="8"/>
      <c r="AO22" s="8">
        <f t="shared" si="0"/>
        <v>15.697477000000001</v>
      </c>
      <c r="AP22" s="8">
        <f t="shared" si="1"/>
        <v>15.740807</v>
      </c>
      <c r="AQ22" s="8">
        <f t="shared" si="2"/>
        <v>2.700195000000001</v>
      </c>
      <c r="AR22" s="8">
        <v>18.441002</v>
      </c>
    </row>
    <row r="23" spans="1:44" ht="15">
      <c r="A23" s="4" t="s">
        <v>190</v>
      </c>
      <c r="B23" s="31">
        <v>1.517108</v>
      </c>
      <c r="C23" s="32">
        <v>0.114286</v>
      </c>
      <c r="D23" s="32">
        <v>1.070519</v>
      </c>
      <c r="E23" s="4"/>
      <c r="F23" s="32">
        <v>4.162273</v>
      </c>
      <c r="G23" s="32"/>
      <c r="H23" s="32"/>
      <c r="I23" s="32">
        <v>2.263413</v>
      </c>
      <c r="J23" s="32"/>
      <c r="K23" s="32">
        <v>0.766784</v>
      </c>
      <c r="L23" s="32"/>
      <c r="M23" s="32">
        <v>3.980836</v>
      </c>
      <c r="N23" s="32"/>
      <c r="O23" s="32"/>
      <c r="P23" s="32">
        <v>1.084599</v>
      </c>
      <c r="Q23" s="32">
        <v>2.953834</v>
      </c>
      <c r="R23" s="32"/>
      <c r="S23" s="32"/>
      <c r="T23" s="32"/>
      <c r="U23" s="32">
        <v>0.232072</v>
      </c>
      <c r="V23" s="4"/>
      <c r="W23" s="32">
        <v>0.259144</v>
      </c>
      <c r="X23" s="32">
        <v>0.230553</v>
      </c>
      <c r="Y23" s="32">
        <v>5.133141</v>
      </c>
      <c r="Z23" s="32"/>
      <c r="AA23" s="32"/>
      <c r="AB23" s="32"/>
      <c r="AC23" s="32">
        <v>1.164</v>
      </c>
      <c r="AD23" s="32"/>
      <c r="AE23" s="32"/>
      <c r="AF23" s="32">
        <v>5.229583</v>
      </c>
      <c r="AG23" s="32">
        <v>2.909033</v>
      </c>
      <c r="AH23" s="32"/>
      <c r="AI23" s="32"/>
      <c r="AJ23" s="32">
        <v>8.360288</v>
      </c>
      <c r="AK23" s="32">
        <v>62.274143</v>
      </c>
      <c r="AL23" s="8">
        <v>102.541609</v>
      </c>
      <c r="AM23" s="8">
        <v>1.212718</v>
      </c>
      <c r="AN23" s="8">
        <v>22.422792</v>
      </c>
      <c r="AO23" s="8">
        <f t="shared" si="0"/>
        <v>124.964401</v>
      </c>
      <c r="AP23" s="8">
        <f t="shared" si="1"/>
        <v>126.17711899999999</v>
      </c>
      <c r="AQ23" s="8">
        <f t="shared" si="2"/>
        <v>49.68599099999999</v>
      </c>
      <c r="AR23" s="8">
        <v>175.86310999999998</v>
      </c>
    </row>
    <row r="24" spans="1:44" ht="15">
      <c r="A24" s="4" t="s">
        <v>191</v>
      </c>
      <c r="B24" s="31"/>
      <c r="C24" s="32"/>
      <c r="D24" s="32"/>
      <c r="E24" s="4"/>
      <c r="F24" s="32">
        <v>0.539569</v>
      </c>
      <c r="G24" s="32"/>
      <c r="H24" s="32"/>
      <c r="I24" s="32">
        <v>0.768049</v>
      </c>
      <c r="J24" s="32"/>
      <c r="K24" s="32"/>
      <c r="L24" s="32">
        <v>0.104384</v>
      </c>
      <c r="M24" s="32">
        <v>3.919637</v>
      </c>
      <c r="N24" s="32"/>
      <c r="O24" s="32"/>
      <c r="P24" s="32">
        <v>1.392382</v>
      </c>
      <c r="Q24" s="32"/>
      <c r="R24" s="32">
        <v>9.884074</v>
      </c>
      <c r="S24" s="32"/>
      <c r="T24" s="32"/>
      <c r="U24" s="32"/>
      <c r="V24" s="4"/>
      <c r="W24" s="32">
        <v>1.704149</v>
      </c>
      <c r="X24" s="32"/>
      <c r="Y24" s="32">
        <v>3.37469</v>
      </c>
      <c r="Z24" s="32"/>
      <c r="AA24" s="32"/>
      <c r="AB24" s="32"/>
      <c r="AC24" s="32"/>
      <c r="AD24" s="32"/>
      <c r="AE24" s="32"/>
      <c r="AF24" s="32">
        <v>2.670307</v>
      </c>
      <c r="AG24" s="32">
        <v>1.163973</v>
      </c>
      <c r="AH24" s="32"/>
      <c r="AI24" s="32"/>
      <c r="AJ24" s="32">
        <v>1.428571</v>
      </c>
      <c r="AK24" s="32">
        <v>58.994099999999996</v>
      </c>
      <c r="AL24" s="8">
        <v>85.94388500000002</v>
      </c>
      <c r="AM24" s="8"/>
      <c r="AN24" s="8">
        <v>20.121642</v>
      </c>
      <c r="AO24" s="8">
        <f t="shared" si="0"/>
        <v>106.06552700000003</v>
      </c>
      <c r="AP24" s="8">
        <f t="shared" si="1"/>
        <v>106.06552700000003</v>
      </c>
      <c r="AQ24" s="8">
        <f t="shared" si="2"/>
        <v>14.045719999999989</v>
      </c>
      <c r="AR24" s="8">
        <v>120.11124700000002</v>
      </c>
    </row>
    <row r="25" spans="1:44" ht="15">
      <c r="A25" s="4" t="s">
        <v>192</v>
      </c>
      <c r="B25" s="31"/>
      <c r="C25" s="32"/>
      <c r="D25" s="32"/>
      <c r="E25" s="4"/>
      <c r="F25" s="32">
        <v>0.247768</v>
      </c>
      <c r="G25" s="32"/>
      <c r="H25" s="32"/>
      <c r="I25" s="32">
        <v>0.858924</v>
      </c>
      <c r="J25" s="32"/>
      <c r="K25" s="32">
        <v>0.538214</v>
      </c>
      <c r="L25" s="32"/>
      <c r="M25" s="32">
        <v>0.009</v>
      </c>
      <c r="N25" s="32"/>
      <c r="O25" s="32"/>
      <c r="P25" s="32">
        <v>0.000683</v>
      </c>
      <c r="Q25" s="32">
        <v>5.633322</v>
      </c>
      <c r="R25" s="32">
        <v>1.005626</v>
      </c>
      <c r="S25" s="32"/>
      <c r="T25" s="32"/>
      <c r="U25" s="32"/>
      <c r="V25" s="4"/>
      <c r="W25" s="32">
        <v>2.378</v>
      </c>
      <c r="X25" s="32"/>
      <c r="Y25" s="32">
        <v>6.056911</v>
      </c>
      <c r="Z25" s="32"/>
      <c r="AA25" s="32"/>
      <c r="AB25" s="32"/>
      <c r="AC25" s="32"/>
      <c r="AD25" s="32"/>
      <c r="AE25" s="32"/>
      <c r="AF25" s="32">
        <v>2.171062</v>
      </c>
      <c r="AG25" s="32"/>
      <c r="AH25" s="32"/>
      <c r="AI25" s="32"/>
      <c r="AJ25" s="32">
        <v>2.14565</v>
      </c>
      <c r="AK25" s="32">
        <v>9.5946</v>
      </c>
      <c r="AL25" s="8">
        <v>30.639760000000003</v>
      </c>
      <c r="AM25" s="8">
        <v>0.006666</v>
      </c>
      <c r="AN25" s="8">
        <v>4.952226999999999</v>
      </c>
      <c r="AO25" s="8">
        <f t="shared" si="0"/>
        <v>35.591987</v>
      </c>
      <c r="AP25" s="8">
        <f t="shared" si="1"/>
        <v>35.598653000000006</v>
      </c>
      <c r="AQ25" s="8">
        <f t="shared" si="2"/>
        <v>9.683027000000003</v>
      </c>
      <c r="AR25" s="8">
        <v>45.28168000000001</v>
      </c>
    </row>
    <row r="26" spans="1:44" ht="15">
      <c r="A26" s="4" t="s">
        <v>193</v>
      </c>
      <c r="B26" s="31"/>
      <c r="C26" s="32"/>
      <c r="D26" s="32"/>
      <c r="E26" s="4"/>
      <c r="F26" s="32">
        <v>2.4084239999999997</v>
      </c>
      <c r="G26" s="32"/>
      <c r="H26" s="32"/>
      <c r="I26" s="32">
        <v>1.4076279999999999</v>
      </c>
      <c r="J26" s="32"/>
      <c r="K26" s="32">
        <v>1.823769</v>
      </c>
      <c r="L26" s="32"/>
      <c r="M26" s="32">
        <v>0.577829</v>
      </c>
      <c r="N26" s="32"/>
      <c r="O26" s="32"/>
      <c r="P26" s="32">
        <v>0.9293449999999999</v>
      </c>
      <c r="Q26" s="32">
        <v>7.433208999999999</v>
      </c>
      <c r="R26" s="32">
        <v>13.709807999999999</v>
      </c>
      <c r="S26" s="32"/>
      <c r="T26" s="32"/>
      <c r="U26" s="32"/>
      <c r="V26" s="4"/>
      <c r="W26" s="32">
        <v>6.943976000000001</v>
      </c>
      <c r="X26" s="32"/>
      <c r="Y26" s="32">
        <v>12.485042000000007</v>
      </c>
      <c r="Z26" s="32"/>
      <c r="AA26" s="32"/>
      <c r="AB26" s="32"/>
      <c r="AC26" s="32"/>
      <c r="AD26" s="32"/>
      <c r="AE26" s="32"/>
      <c r="AF26" s="32">
        <v>5.011362</v>
      </c>
      <c r="AG26" s="32">
        <v>1.899048</v>
      </c>
      <c r="AH26" s="32"/>
      <c r="AI26" s="32"/>
      <c r="AJ26" s="32">
        <v>17.374746999999996</v>
      </c>
      <c r="AK26" s="32">
        <v>100.07770199999999</v>
      </c>
      <c r="AL26" s="8">
        <v>172.08188900000002</v>
      </c>
      <c r="AM26" s="8">
        <v>0.005</v>
      </c>
      <c r="AN26" s="8">
        <v>8.741584</v>
      </c>
      <c r="AO26" s="8">
        <f t="shared" si="0"/>
        <v>180.823473</v>
      </c>
      <c r="AP26" s="8">
        <f t="shared" si="1"/>
        <v>180.828473</v>
      </c>
      <c r="AQ26" s="8">
        <f t="shared" si="2"/>
        <v>14.598399</v>
      </c>
      <c r="AR26" s="8">
        <v>195.426872</v>
      </c>
    </row>
    <row r="27" spans="1:44" ht="15">
      <c r="A27" s="4" t="s">
        <v>194</v>
      </c>
      <c r="B27" s="31"/>
      <c r="C27" s="32"/>
      <c r="D27" s="32"/>
      <c r="E27" s="4"/>
      <c r="F27" s="32">
        <v>0.97261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>
        <v>5.827504</v>
      </c>
      <c r="S27" s="32"/>
      <c r="T27" s="32"/>
      <c r="U27" s="32"/>
      <c r="V27" s="4"/>
      <c r="W27" s="32">
        <v>0.7578</v>
      </c>
      <c r="X27" s="32"/>
      <c r="Y27" s="32">
        <v>0.715771</v>
      </c>
      <c r="Z27" s="32"/>
      <c r="AA27" s="32"/>
      <c r="AB27" s="32"/>
      <c r="AC27" s="32"/>
      <c r="AD27" s="32"/>
      <c r="AE27" s="32"/>
      <c r="AF27" s="32">
        <v>0.975665</v>
      </c>
      <c r="AG27" s="32">
        <v>0.480527</v>
      </c>
      <c r="AH27" s="32"/>
      <c r="AI27" s="32"/>
      <c r="AJ27" s="32">
        <v>0.003162</v>
      </c>
      <c r="AK27" s="32">
        <v>15.440349</v>
      </c>
      <c r="AL27" s="8">
        <v>25.173387999999992</v>
      </c>
      <c r="AM27" s="8">
        <v>0.005</v>
      </c>
      <c r="AN27" s="8">
        <v>0.792753</v>
      </c>
      <c r="AO27" s="8">
        <f t="shared" si="0"/>
        <v>25.966140999999993</v>
      </c>
      <c r="AP27" s="8">
        <f t="shared" si="1"/>
        <v>25.971140999999992</v>
      </c>
      <c r="AQ27" s="8">
        <f t="shared" si="2"/>
        <v>22.677514</v>
      </c>
      <c r="AR27" s="8">
        <v>48.64865499999999</v>
      </c>
    </row>
    <row r="28" spans="1:44" ht="15">
      <c r="A28" s="4" t="s">
        <v>195</v>
      </c>
      <c r="B28" s="31"/>
      <c r="C28" s="32"/>
      <c r="D28" s="32">
        <v>0.0335</v>
      </c>
      <c r="E28" s="4"/>
      <c r="F28" s="32">
        <v>2.162636</v>
      </c>
      <c r="G28" s="32"/>
      <c r="H28" s="32"/>
      <c r="I28" s="32">
        <v>0.615385</v>
      </c>
      <c r="J28" s="32"/>
      <c r="K28" s="32"/>
      <c r="L28" s="32"/>
      <c r="M28" s="32">
        <v>0.538213</v>
      </c>
      <c r="N28" s="32"/>
      <c r="O28" s="32"/>
      <c r="P28" s="32">
        <v>0.723169</v>
      </c>
      <c r="Q28" s="32">
        <v>2.2695679999999996</v>
      </c>
      <c r="R28" s="32">
        <v>6.194286</v>
      </c>
      <c r="S28" s="32"/>
      <c r="T28" s="32"/>
      <c r="U28" s="32"/>
      <c r="V28" s="4"/>
      <c r="W28" s="32">
        <v>3.1409149999999997</v>
      </c>
      <c r="X28" s="32"/>
      <c r="Y28" s="32">
        <v>2.6633679999999997</v>
      </c>
      <c r="Z28" s="32"/>
      <c r="AA28" s="32"/>
      <c r="AB28" s="32"/>
      <c r="AC28" s="32"/>
      <c r="AD28" s="32"/>
      <c r="AE28" s="32"/>
      <c r="AF28" s="32">
        <v>3.9812849999999997</v>
      </c>
      <c r="AG28" s="32">
        <v>0.7549870000000001</v>
      </c>
      <c r="AH28" s="32"/>
      <c r="AI28" s="32"/>
      <c r="AJ28" s="32">
        <v>9.768633999999999</v>
      </c>
      <c r="AK28" s="32">
        <v>76.98736100000002</v>
      </c>
      <c r="AL28" s="8">
        <v>109.83330699999999</v>
      </c>
      <c r="AM28" s="8">
        <v>0.541193</v>
      </c>
      <c r="AN28" s="8">
        <v>4.561003</v>
      </c>
      <c r="AO28" s="8">
        <f t="shared" si="0"/>
        <v>114.39430999999999</v>
      </c>
      <c r="AP28" s="8">
        <f t="shared" si="1"/>
        <v>114.935503</v>
      </c>
      <c r="AQ28" s="8">
        <f t="shared" si="2"/>
        <v>8.63167700000001</v>
      </c>
      <c r="AR28" s="8">
        <v>123.56718000000001</v>
      </c>
    </row>
    <row r="29" spans="1:44" ht="15">
      <c r="A29" s="14" t="s">
        <v>303</v>
      </c>
      <c r="B29" s="31">
        <v>55.533962</v>
      </c>
      <c r="C29" s="32">
        <v>0.932964</v>
      </c>
      <c r="D29" s="32">
        <v>10.142245999999998</v>
      </c>
      <c r="E29" s="4"/>
      <c r="F29" s="32">
        <v>76.41350600000003</v>
      </c>
      <c r="G29" s="32">
        <v>0.251664</v>
      </c>
      <c r="H29" s="32">
        <v>0.9016660000000001</v>
      </c>
      <c r="I29" s="32">
        <v>85.93884999999993</v>
      </c>
      <c r="J29" s="32">
        <v>0.057562</v>
      </c>
      <c r="K29" s="32">
        <v>20.517361999999995</v>
      </c>
      <c r="L29" s="32">
        <v>29.229235000000003</v>
      </c>
      <c r="M29" s="32">
        <v>63.25860599999999</v>
      </c>
      <c r="N29" s="32">
        <v>4.445291</v>
      </c>
      <c r="O29" s="32">
        <v>11.8</v>
      </c>
      <c r="P29" s="32">
        <v>13.641496999999994</v>
      </c>
      <c r="Q29" s="32">
        <v>26.702602000000002</v>
      </c>
      <c r="R29" s="32">
        <v>32.429942999999994</v>
      </c>
      <c r="S29" s="32">
        <v>4.501217</v>
      </c>
      <c r="T29" s="32">
        <v>23.74</v>
      </c>
      <c r="U29" s="32">
        <v>0.376078</v>
      </c>
      <c r="V29" s="4"/>
      <c r="W29" s="32">
        <v>43.043940000000006</v>
      </c>
      <c r="X29" s="32">
        <v>1.661403</v>
      </c>
      <c r="Y29" s="32">
        <v>70.938051</v>
      </c>
      <c r="Z29" s="32">
        <v>0</v>
      </c>
      <c r="AA29" s="32">
        <v>3.6296939999999998</v>
      </c>
      <c r="AB29" s="32">
        <v>6.244000000000001</v>
      </c>
      <c r="AC29" s="32">
        <v>58.07136499999999</v>
      </c>
      <c r="AD29" s="32">
        <v>1.470152</v>
      </c>
      <c r="AE29" s="32">
        <v>29.681074</v>
      </c>
      <c r="AF29" s="32">
        <v>21.205745</v>
      </c>
      <c r="AG29" s="32">
        <v>110.57871999999993</v>
      </c>
      <c r="AH29" s="32">
        <v>0.1</v>
      </c>
      <c r="AI29" s="32">
        <v>2.534421</v>
      </c>
      <c r="AJ29" s="32">
        <v>188.268007</v>
      </c>
      <c r="AK29" s="32">
        <v>1984.2961589999984</v>
      </c>
      <c r="AL29" s="8"/>
      <c r="AM29" s="8"/>
      <c r="AN29" s="8"/>
      <c r="AO29" s="8"/>
      <c r="AP29" s="8"/>
      <c r="AQ29" s="8"/>
      <c r="AR29" s="8"/>
    </row>
    <row r="30" spans="1:44" s="36" customFormat="1" ht="15">
      <c r="A30" s="5" t="s">
        <v>257</v>
      </c>
      <c r="B30" s="34">
        <v>87.736725</v>
      </c>
      <c r="C30" s="35">
        <v>3.245126</v>
      </c>
      <c r="D30" s="35">
        <v>23.136008999999994</v>
      </c>
      <c r="E30" s="5"/>
      <c r="F30" s="35">
        <v>153.54146400000002</v>
      </c>
      <c r="G30" s="35">
        <v>0.251664</v>
      </c>
      <c r="H30" s="35">
        <v>1.108289</v>
      </c>
      <c r="I30" s="35">
        <v>110.78325799999993</v>
      </c>
      <c r="J30" s="35">
        <v>0.094643</v>
      </c>
      <c r="K30" s="35">
        <v>33.01754999999999</v>
      </c>
      <c r="L30" s="35">
        <v>45.08650900000001</v>
      </c>
      <c r="M30" s="35">
        <v>110.47063700000001</v>
      </c>
      <c r="N30" s="35">
        <v>5.5628589999999996</v>
      </c>
      <c r="O30" s="35">
        <v>12.939352000000001</v>
      </c>
      <c r="P30" s="35">
        <v>27.128461999999995</v>
      </c>
      <c r="Q30" s="35">
        <v>93.037717</v>
      </c>
      <c r="R30" s="35">
        <v>259.0947960000001</v>
      </c>
      <c r="S30" s="35">
        <v>26.612236</v>
      </c>
      <c r="T30" s="35">
        <v>27.746308</v>
      </c>
      <c r="U30" s="35">
        <v>3.225663</v>
      </c>
      <c r="V30" s="5"/>
      <c r="W30" s="35">
        <v>115.65837</v>
      </c>
      <c r="X30" s="35">
        <v>4.676276</v>
      </c>
      <c r="Y30" s="35">
        <v>158.93297900000002</v>
      </c>
      <c r="Z30" s="35">
        <v>0.065</v>
      </c>
      <c r="AA30" s="35">
        <v>4.157114</v>
      </c>
      <c r="AB30" s="35">
        <v>17.244</v>
      </c>
      <c r="AC30" s="35">
        <v>59.235364999999994</v>
      </c>
      <c r="AD30" s="35">
        <v>8.547955</v>
      </c>
      <c r="AE30" s="35">
        <v>33.962227</v>
      </c>
      <c r="AF30" s="35">
        <v>90.905302</v>
      </c>
      <c r="AG30" s="35">
        <v>133.41882199999992</v>
      </c>
      <c r="AH30" s="35">
        <v>1.1</v>
      </c>
      <c r="AI30" s="35">
        <v>2.534421</v>
      </c>
      <c r="AJ30" s="35">
        <v>397.59622799999994</v>
      </c>
      <c r="AK30" s="35">
        <v>3277.6546949999984</v>
      </c>
      <c r="AL30" s="9">
        <v>5172.028788000003</v>
      </c>
      <c r="AM30" s="9">
        <v>183.75642900000003</v>
      </c>
      <c r="AN30" s="9">
        <v>610.2085860000002</v>
      </c>
      <c r="AO30" s="9">
        <f t="shared" si="0"/>
        <v>5782.237374000004</v>
      </c>
      <c r="AP30" s="9">
        <f t="shared" si="1"/>
        <v>5965.993803000004</v>
      </c>
      <c r="AQ30" s="9">
        <f t="shared" si="2"/>
        <v>1789.5268559999977</v>
      </c>
      <c r="AR30" s="9">
        <v>7755.520659000002</v>
      </c>
    </row>
    <row r="31" spans="1:44" ht="15">
      <c r="A31" s="9" t="s">
        <v>30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>
        <f>SUM(T3:T28)</f>
        <v>4.006308000000001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>
        <f>SUM(AL2:AL28)</f>
        <v>2093.3457170000006</v>
      </c>
      <c r="AM31" s="9">
        <f aca="true" t="shared" si="3" ref="AM31:AR31">SUM(AM2:AM28)</f>
        <v>56.241419000000015</v>
      </c>
      <c r="AN31" s="9">
        <f t="shared" si="3"/>
        <v>249.19585499999997</v>
      </c>
      <c r="AO31" s="9">
        <f t="shared" si="3"/>
        <v>2342.5415720000005</v>
      </c>
      <c r="AP31" s="9">
        <f t="shared" si="3"/>
        <v>2398.7829910000005</v>
      </c>
      <c r="AQ31" s="9">
        <f t="shared" si="3"/>
        <v>1558.9729079999997</v>
      </c>
      <c r="AR31" s="9">
        <f t="shared" si="3"/>
        <v>3957.7558989999998</v>
      </c>
    </row>
    <row r="32" spans="1:44" ht="15">
      <c r="A32" s="9" t="s">
        <v>31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>
        <f>AL30-AL31</f>
        <v>3078.6830710000027</v>
      </c>
      <c r="AM32" s="9">
        <f aca="true" t="shared" si="4" ref="AM32:AR32">AM30-AM31</f>
        <v>127.51501000000002</v>
      </c>
      <c r="AN32" s="9">
        <f t="shared" si="4"/>
        <v>361.01273100000026</v>
      </c>
      <c r="AO32" s="9">
        <f t="shared" si="4"/>
        <v>3439.6958020000034</v>
      </c>
      <c r="AP32" s="9">
        <f t="shared" si="4"/>
        <v>3567.2108120000034</v>
      </c>
      <c r="AQ32" s="9">
        <f t="shared" si="4"/>
        <v>230.55394799999794</v>
      </c>
      <c r="AR32" s="9">
        <f t="shared" si="4"/>
        <v>3797.764760000002</v>
      </c>
    </row>
    <row r="34" spans="1:44" ht="15">
      <c r="A34" s="9" t="s">
        <v>112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5" t="s">
        <v>32</v>
      </c>
      <c r="AM34" s="5" t="s">
        <v>254</v>
      </c>
      <c r="AN34" s="5" t="s">
        <v>24</v>
      </c>
      <c r="AO34" s="5" t="s">
        <v>26</v>
      </c>
      <c r="AP34" s="5" t="s">
        <v>255</v>
      </c>
      <c r="AQ34" s="5" t="s">
        <v>252</v>
      </c>
      <c r="AR34" s="5" t="s">
        <v>253</v>
      </c>
    </row>
    <row r="35" spans="1:44" ht="15">
      <c r="A35" s="4" t="s">
        <v>169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15">
        <f>AL2/$AR2</f>
        <v>0.7837063481044417</v>
      </c>
      <c r="AM35" s="15">
        <f aca="true" t="shared" si="5" ref="AM35:AR35">AM2/$AR2</f>
        <v>0.02632639895974708</v>
      </c>
      <c r="AN35" s="15">
        <f t="shared" si="5"/>
        <v>0.10969174809090171</v>
      </c>
      <c r="AO35" s="15">
        <f t="shared" si="5"/>
        <v>0.8933980961953434</v>
      </c>
      <c r="AP35" s="15">
        <f t="shared" si="5"/>
        <v>0.9197244951550905</v>
      </c>
      <c r="AQ35" s="15">
        <f t="shared" si="5"/>
        <v>0.08027550484490957</v>
      </c>
      <c r="AR35" s="15">
        <f t="shared" si="5"/>
        <v>1</v>
      </c>
    </row>
    <row r="36" spans="1:44" ht="15">
      <c r="A36" s="4" t="s">
        <v>170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15">
        <f aca="true" t="shared" si="6" ref="AL36:AR36">AL3/$AR3</f>
        <v>0.4971991211010045</v>
      </c>
      <c r="AM36" s="15">
        <f t="shared" si="6"/>
        <v>0.00015845839503703235</v>
      </c>
      <c r="AN36" s="15">
        <f t="shared" si="6"/>
        <v>0.44473310282073686</v>
      </c>
      <c r="AO36" s="15">
        <f t="shared" si="6"/>
        <v>0.9419322239217414</v>
      </c>
      <c r="AP36" s="15">
        <f t="shared" si="6"/>
        <v>0.9420906823167784</v>
      </c>
      <c r="AQ36" s="15">
        <f t="shared" si="6"/>
        <v>0.057909317683221655</v>
      </c>
      <c r="AR36" s="15">
        <f t="shared" si="6"/>
        <v>1</v>
      </c>
    </row>
    <row r="37" spans="1:44" ht="15">
      <c r="A37" s="4" t="s">
        <v>171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15">
        <f aca="true" t="shared" si="7" ref="AL37:AR37">AL4/$AR4</f>
        <v>1</v>
      </c>
      <c r="AM37" s="15">
        <f t="shared" si="7"/>
        <v>0</v>
      </c>
      <c r="AN37" s="15">
        <f t="shared" si="7"/>
        <v>0</v>
      </c>
      <c r="AO37" s="15">
        <f t="shared" si="7"/>
        <v>1</v>
      </c>
      <c r="AP37" s="15">
        <f t="shared" si="7"/>
        <v>1</v>
      </c>
      <c r="AQ37" s="15">
        <f t="shared" si="7"/>
        <v>0</v>
      </c>
      <c r="AR37" s="15">
        <f t="shared" si="7"/>
        <v>1</v>
      </c>
    </row>
    <row r="38" spans="1:44" ht="15">
      <c r="A38" s="4" t="s">
        <v>172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15">
        <f aca="true" t="shared" si="8" ref="AL38:AR38">AL5/$AR5</f>
        <v>0.7487131648599848</v>
      </c>
      <c r="AM38" s="15">
        <f t="shared" si="8"/>
        <v>0</v>
      </c>
      <c r="AN38" s="15">
        <f t="shared" si="8"/>
        <v>0.2171268156325468</v>
      </c>
      <c r="AO38" s="15">
        <f t="shared" si="8"/>
        <v>0.9658399804925316</v>
      </c>
      <c r="AP38" s="15">
        <f t="shared" si="8"/>
        <v>0.9658399804925316</v>
      </c>
      <c r="AQ38" s="15">
        <f t="shared" si="8"/>
        <v>0.0341600195074684</v>
      </c>
      <c r="AR38" s="15">
        <f t="shared" si="8"/>
        <v>1</v>
      </c>
    </row>
    <row r="39" spans="1:44" ht="15">
      <c r="A39" s="4" t="s">
        <v>173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15">
        <f aca="true" t="shared" si="9" ref="AL39:AR39">AL6/$AR6</f>
        <v>0.6743228293447956</v>
      </c>
      <c r="AM39" s="15">
        <f t="shared" si="9"/>
        <v>0.0023209598280161353</v>
      </c>
      <c r="AN39" s="15">
        <f t="shared" si="9"/>
        <v>0.18179562496416402</v>
      </c>
      <c r="AO39" s="15">
        <f t="shared" si="9"/>
        <v>0.8561184543089597</v>
      </c>
      <c r="AP39" s="15">
        <f t="shared" si="9"/>
        <v>0.8584394141369759</v>
      </c>
      <c r="AQ39" s="15">
        <f t="shared" si="9"/>
        <v>0.14156058586302414</v>
      </c>
      <c r="AR39" s="15">
        <f t="shared" si="9"/>
        <v>1</v>
      </c>
    </row>
    <row r="40" spans="1:44" ht="15">
      <c r="A40" s="4" t="s">
        <v>174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15">
        <f aca="true" t="shared" si="10" ref="AL40:AR40">AL7/$AR7</f>
        <v>0.9314069477599524</v>
      </c>
      <c r="AM40" s="15">
        <f t="shared" si="10"/>
        <v>0.004051844707904384</v>
      </c>
      <c r="AN40" s="15">
        <f t="shared" si="10"/>
        <v>0</v>
      </c>
      <c r="AO40" s="15">
        <f t="shared" si="10"/>
        <v>0.9314069477599524</v>
      </c>
      <c r="AP40" s="15">
        <f t="shared" si="10"/>
        <v>0.9354587924678568</v>
      </c>
      <c r="AQ40" s="15">
        <f t="shared" si="10"/>
        <v>0.06454120753214325</v>
      </c>
      <c r="AR40" s="15">
        <f t="shared" si="10"/>
        <v>1</v>
      </c>
    </row>
    <row r="41" spans="1:44" ht="15">
      <c r="A41" s="4" t="s">
        <v>175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15">
        <f aca="true" t="shared" si="11" ref="AL41:AR41">AL8/$AR8</f>
        <v>0.8192797589668435</v>
      </c>
      <c r="AM41" s="15">
        <f t="shared" si="11"/>
        <v>0.0001789573749935403</v>
      </c>
      <c r="AN41" s="15">
        <f t="shared" si="11"/>
        <v>0.07071140409986001</v>
      </c>
      <c r="AO41" s="15">
        <f t="shared" si="11"/>
        <v>0.8899911630667035</v>
      </c>
      <c r="AP41" s="15">
        <f t="shared" si="11"/>
        <v>0.8901701204416969</v>
      </c>
      <c r="AQ41" s="15">
        <f t="shared" si="11"/>
        <v>0.10982987955830309</v>
      </c>
      <c r="AR41" s="15">
        <f t="shared" si="11"/>
        <v>1</v>
      </c>
    </row>
    <row r="42" spans="1:44" ht="15">
      <c r="A42" s="4" t="s">
        <v>176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15">
        <f aca="true" t="shared" si="12" ref="AL42:AR42">AL9/$AR9</f>
        <v>0.4529273833908706</v>
      </c>
      <c r="AM42" s="15">
        <f t="shared" si="12"/>
        <v>0.20523615027429246</v>
      </c>
      <c r="AN42" s="15">
        <f t="shared" si="12"/>
        <v>0.12033811805218873</v>
      </c>
      <c r="AO42" s="15">
        <f t="shared" si="12"/>
        <v>0.5732655014430593</v>
      </c>
      <c r="AP42" s="15">
        <f t="shared" si="12"/>
        <v>0.7785016517173519</v>
      </c>
      <c r="AQ42" s="15">
        <f t="shared" si="12"/>
        <v>0.22149834828264817</v>
      </c>
      <c r="AR42" s="15">
        <f t="shared" si="12"/>
        <v>1</v>
      </c>
    </row>
    <row r="43" spans="1:44" ht="15">
      <c r="A43" s="4" t="s">
        <v>177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15">
        <f aca="true" t="shared" si="13" ref="AL43:AR43">AL10/$AR10</f>
        <v>0.6450655663652135</v>
      </c>
      <c r="AM43" s="15">
        <f t="shared" si="13"/>
        <v>0.0012844871417485083</v>
      </c>
      <c r="AN43" s="15">
        <f t="shared" si="13"/>
        <v>0.10192231055998872</v>
      </c>
      <c r="AO43" s="15">
        <f t="shared" si="13"/>
        <v>0.7469878769252022</v>
      </c>
      <c r="AP43" s="15">
        <f t="shared" si="13"/>
        <v>0.7482723640669507</v>
      </c>
      <c r="AQ43" s="15">
        <f t="shared" si="13"/>
        <v>0.25172763593304925</v>
      </c>
      <c r="AR43" s="15">
        <f t="shared" si="13"/>
        <v>1</v>
      </c>
    </row>
    <row r="44" spans="1:44" ht="15">
      <c r="A44" s="4" t="s">
        <v>178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15">
        <f aca="true" t="shared" si="14" ref="AL44:AR44">AL11/$AR11</f>
        <v>0.7170578933312197</v>
      </c>
      <c r="AM44" s="15">
        <f t="shared" si="14"/>
        <v>0.0001246309009311404</v>
      </c>
      <c r="AN44" s="15">
        <f t="shared" si="14"/>
        <v>0.22476902921538847</v>
      </c>
      <c r="AO44" s="15">
        <f t="shared" si="14"/>
        <v>0.9418269225466083</v>
      </c>
      <c r="AP44" s="15">
        <f t="shared" si="14"/>
        <v>0.9419515534475394</v>
      </c>
      <c r="AQ44" s="15">
        <f t="shared" si="14"/>
        <v>0.05804844655246057</v>
      </c>
      <c r="AR44" s="15">
        <f t="shared" si="14"/>
        <v>1</v>
      </c>
    </row>
    <row r="45" spans="1:44" ht="15">
      <c r="A45" s="4" t="s">
        <v>179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15">
        <f aca="true" t="shared" si="15" ref="AL45:AR45">AL12/$AR12</f>
        <v>0.4171885482025177</v>
      </c>
      <c r="AM45" s="15">
        <f t="shared" si="15"/>
        <v>0</v>
      </c>
      <c r="AN45" s="15">
        <f t="shared" si="15"/>
        <v>0.03508475429622705</v>
      </c>
      <c r="AO45" s="15">
        <f t="shared" si="15"/>
        <v>0.45227330249874476</v>
      </c>
      <c r="AP45" s="15">
        <f t="shared" si="15"/>
        <v>0.45227330249874476</v>
      </c>
      <c r="AQ45" s="15">
        <f t="shared" si="15"/>
        <v>0.5477266975012552</v>
      </c>
      <c r="AR45" s="15">
        <f t="shared" si="15"/>
        <v>1</v>
      </c>
    </row>
    <row r="46" spans="1:44" ht="15">
      <c r="A46" s="4" t="s">
        <v>180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15">
        <f aca="true" t="shared" si="16" ref="AL46:AR46">AL13/$AR13</f>
        <v>0.21315787307436862</v>
      </c>
      <c r="AM46" s="15">
        <f t="shared" si="16"/>
        <v>0.6383138103901023</v>
      </c>
      <c r="AN46" s="15">
        <f t="shared" si="16"/>
        <v>0</v>
      </c>
      <c r="AO46" s="15">
        <f t="shared" si="16"/>
        <v>0.21315787307436862</v>
      </c>
      <c r="AP46" s="15">
        <f t="shared" si="16"/>
        <v>0.8514716834644708</v>
      </c>
      <c r="AQ46" s="15">
        <f t="shared" si="16"/>
        <v>0.1485283165355292</v>
      </c>
      <c r="AR46" s="15">
        <f t="shared" si="16"/>
        <v>1</v>
      </c>
    </row>
    <row r="47" spans="1:44" ht="15">
      <c r="A47" s="4" t="s">
        <v>181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15">
        <f aca="true" t="shared" si="17" ref="AL47:AR47">AL14/$AR14</f>
        <v>0.5419790134184945</v>
      </c>
      <c r="AM47" s="15">
        <f t="shared" si="17"/>
        <v>0.1547089539315518</v>
      </c>
      <c r="AN47" s="15">
        <f t="shared" si="17"/>
        <v>0</v>
      </c>
      <c r="AO47" s="15">
        <f t="shared" si="17"/>
        <v>0.5419790134184945</v>
      </c>
      <c r="AP47" s="15">
        <f t="shared" si="17"/>
        <v>0.6966879673500463</v>
      </c>
      <c r="AQ47" s="15">
        <f t="shared" si="17"/>
        <v>0.3033120326499537</v>
      </c>
      <c r="AR47" s="15">
        <f t="shared" si="17"/>
        <v>1</v>
      </c>
    </row>
    <row r="48" spans="1:44" ht="15">
      <c r="A48" s="4" t="s">
        <v>182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15">
        <f aca="true" t="shared" si="18" ref="AL48:AR48">AL15/$AR15</f>
        <v>0.6428493617863223</v>
      </c>
      <c r="AM48" s="15">
        <f t="shared" si="18"/>
        <v>0.2567590197512166</v>
      </c>
      <c r="AN48" s="15">
        <f t="shared" si="18"/>
        <v>0</v>
      </c>
      <c r="AO48" s="15">
        <f t="shared" si="18"/>
        <v>0.6428493617863223</v>
      </c>
      <c r="AP48" s="15">
        <f t="shared" si="18"/>
        <v>0.899608381537539</v>
      </c>
      <c r="AQ48" s="15">
        <f t="shared" si="18"/>
        <v>0.100391618462461</v>
      </c>
      <c r="AR48" s="15">
        <f t="shared" si="18"/>
        <v>1</v>
      </c>
    </row>
    <row r="49" spans="1:44" ht="15">
      <c r="A49" s="4" t="s">
        <v>183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15">
        <f aca="true" t="shared" si="19" ref="AL49:AR49">AL16/$AR16</f>
        <v>0.3728277624192429</v>
      </c>
      <c r="AM49" s="15">
        <f t="shared" si="19"/>
        <v>0.016050752076130898</v>
      </c>
      <c r="AN49" s="15">
        <f t="shared" si="19"/>
        <v>0.09467274211499381</v>
      </c>
      <c r="AO49" s="15">
        <f t="shared" si="19"/>
        <v>0.46750050453423675</v>
      </c>
      <c r="AP49" s="15">
        <f t="shared" si="19"/>
        <v>0.48355125661036763</v>
      </c>
      <c r="AQ49" s="15">
        <f t="shared" si="19"/>
        <v>0.5164487433896324</v>
      </c>
      <c r="AR49" s="15">
        <f t="shared" si="19"/>
        <v>1</v>
      </c>
    </row>
    <row r="50" spans="1:44" ht="15">
      <c r="A50" s="4" t="s">
        <v>184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15">
        <f aca="true" t="shared" si="20" ref="AL50:AR50">AL17/$AR17</f>
        <v>0.20603909417165508</v>
      </c>
      <c r="AM50" s="15">
        <f t="shared" si="20"/>
        <v>0.14306155381978608</v>
      </c>
      <c r="AN50" s="15">
        <f t="shared" si="20"/>
        <v>0.6229902783393385</v>
      </c>
      <c r="AO50" s="15">
        <f t="shared" si="20"/>
        <v>0.8290293725109937</v>
      </c>
      <c r="AP50" s="15">
        <f t="shared" si="20"/>
        <v>0.9720909263307799</v>
      </c>
      <c r="AQ50" s="15">
        <f t="shared" si="20"/>
        <v>0.02790907366922017</v>
      </c>
      <c r="AR50" s="15">
        <f t="shared" si="20"/>
        <v>1</v>
      </c>
    </row>
    <row r="51" spans="1:44" ht="15">
      <c r="A51" s="4" t="s">
        <v>185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15">
        <f aca="true" t="shared" si="21" ref="AL51:AR51">AL18/$AR18</f>
        <v>0.8307612359012208</v>
      </c>
      <c r="AM51" s="15">
        <f t="shared" si="21"/>
        <v>0</v>
      </c>
      <c r="AN51" s="15">
        <f t="shared" si="21"/>
        <v>0</v>
      </c>
      <c r="AO51" s="15">
        <f t="shared" si="21"/>
        <v>0.8307612359012208</v>
      </c>
      <c r="AP51" s="15">
        <f t="shared" si="21"/>
        <v>0.8307612359012208</v>
      </c>
      <c r="AQ51" s="15">
        <f t="shared" si="21"/>
        <v>0.16923876409877928</v>
      </c>
      <c r="AR51" s="15">
        <f t="shared" si="21"/>
        <v>1</v>
      </c>
    </row>
    <row r="52" spans="1:44" ht="15">
      <c r="A52" s="4" t="s">
        <v>186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15">
        <f aca="true" t="shared" si="22" ref="AL52:AR52">AL19/$AR19</f>
        <v>0.6517082381582563</v>
      </c>
      <c r="AM52" s="15">
        <f t="shared" si="22"/>
        <v>0</v>
      </c>
      <c r="AN52" s="15">
        <f t="shared" si="22"/>
        <v>0.32381544389194833</v>
      </c>
      <c r="AO52" s="15">
        <f t="shared" si="22"/>
        <v>0.9755236820502046</v>
      </c>
      <c r="AP52" s="15">
        <f t="shared" si="22"/>
        <v>0.9755236820502046</v>
      </c>
      <c r="AQ52" s="15">
        <f t="shared" si="22"/>
        <v>0.02447631794979542</v>
      </c>
      <c r="AR52" s="15">
        <f t="shared" si="22"/>
        <v>1</v>
      </c>
    </row>
    <row r="53" spans="1:44" ht="15">
      <c r="A53" s="4" t="s">
        <v>187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15">
        <f aca="true" t="shared" si="23" ref="AL53:AR53">AL20/$AR20</f>
        <v>0.8352964266612443</v>
      </c>
      <c r="AM53" s="15">
        <f t="shared" si="23"/>
        <v>0</v>
      </c>
      <c r="AN53" s="15">
        <f t="shared" si="23"/>
        <v>0.09388593101144603</v>
      </c>
      <c r="AO53" s="15">
        <f t="shared" si="23"/>
        <v>0.9291823576726903</v>
      </c>
      <c r="AP53" s="15">
        <f t="shared" si="23"/>
        <v>0.9291823576726903</v>
      </c>
      <c r="AQ53" s="15">
        <f t="shared" si="23"/>
        <v>0.07081764232730975</v>
      </c>
      <c r="AR53" s="15">
        <f t="shared" si="23"/>
        <v>1</v>
      </c>
    </row>
    <row r="54" spans="1:44" ht="15">
      <c r="A54" s="4" t="s">
        <v>188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15">
        <f aca="true" t="shared" si="24" ref="AL54:AR54">AL21/$AR21</f>
        <v>0.40896415915315165</v>
      </c>
      <c r="AM54" s="15">
        <f t="shared" si="24"/>
        <v>0.006722795121124609</v>
      </c>
      <c r="AN54" s="15">
        <f t="shared" si="24"/>
        <v>0.014726146552732779</v>
      </c>
      <c r="AO54" s="15">
        <f t="shared" si="24"/>
        <v>0.42369030570588445</v>
      </c>
      <c r="AP54" s="15">
        <f t="shared" si="24"/>
        <v>0.430413100827009</v>
      </c>
      <c r="AQ54" s="15">
        <f t="shared" si="24"/>
        <v>0.569586899172991</v>
      </c>
      <c r="AR54" s="15">
        <f t="shared" si="24"/>
        <v>1</v>
      </c>
    </row>
    <row r="55" spans="1:44" ht="15">
      <c r="A55" s="4" t="s">
        <v>189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15">
        <f aca="true" t="shared" si="25" ref="AL55:AR55">AL22/$AR22</f>
        <v>0.851226901878759</v>
      </c>
      <c r="AM55" s="15">
        <f t="shared" si="25"/>
        <v>0.0023496554037573444</v>
      </c>
      <c r="AN55" s="15">
        <f t="shared" si="25"/>
        <v>0</v>
      </c>
      <c r="AO55" s="15">
        <f t="shared" si="25"/>
        <v>0.851226901878759</v>
      </c>
      <c r="AP55" s="15">
        <f t="shared" si="25"/>
        <v>0.8535765572825164</v>
      </c>
      <c r="AQ55" s="15">
        <f t="shared" si="25"/>
        <v>0.14642344271748362</v>
      </c>
      <c r="AR55" s="15">
        <f t="shared" si="25"/>
        <v>1</v>
      </c>
    </row>
    <row r="56" spans="1:44" ht="15">
      <c r="A56" s="4" t="s">
        <v>190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15">
        <f aca="true" t="shared" si="26" ref="AL56:AR56">AL23/$AR23</f>
        <v>0.5830762858680255</v>
      </c>
      <c r="AM56" s="15">
        <f t="shared" si="26"/>
        <v>0.006895806630509378</v>
      </c>
      <c r="AN56" s="15">
        <f t="shared" si="26"/>
        <v>0.12750139582997255</v>
      </c>
      <c r="AO56" s="15">
        <f t="shared" si="26"/>
        <v>0.7105776816979981</v>
      </c>
      <c r="AP56" s="15">
        <f t="shared" si="26"/>
        <v>0.7174734883285073</v>
      </c>
      <c r="AQ56" s="15">
        <f t="shared" si="26"/>
        <v>0.2825265116714926</v>
      </c>
      <c r="AR56" s="15">
        <f t="shared" si="26"/>
        <v>1</v>
      </c>
    </row>
    <row r="57" spans="1:44" ht="15">
      <c r="A57" s="4" t="s">
        <v>191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15">
        <f aca="true" t="shared" si="27" ref="AL57:AR57">AL24/$AR24</f>
        <v>0.7155356983347281</v>
      </c>
      <c r="AM57" s="15">
        <f t="shared" si="27"/>
        <v>0</v>
      </c>
      <c r="AN57" s="15">
        <f t="shared" si="27"/>
        <v>0.16752504451144362</v>
      </c>
      <c r="AO57" s="15">
        <f t="shared" si="27"/>
        <v>0.8830607428461718</v>
      </c>
      <c r="AP57" s="15">
        <f t="shared" si="27"/>
        <v>0.8830607428461718</v>
      </c>
      <c r="AQ57" s="15">
        <f t="shared" si="27"/>
        <v>0.11693925715382829</v>
      </c>
      <c r="AR57" s="15">
        <f t="shared" si="27"/>
        <v>1</v>
      </c>
    </row>
    <row r="58" spans="1:44" ht="15">
      <c r="A58" s="4" t="s">
        <v>192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15">
        <f aca="true" t="shared" si="28" ref="AL58:AR58">AL25/$AR25</f>
        <v>0.6766480395603696</v>
      </c>
      <c r="AM58" s="15">
        <f t="shared" si="28"/>
        <v>0.00014721185256377412</v>
      </c>
      <c r="AN58" s="15">
        <f t="shared" si="28"/>
        <v>0.10936491313926511</v>
      </c>
      <c r="AO58" s="15">
        <f t="shared" si="28"/>
        <v>0.7860129526996348</v>
      </c>
      <c r="AP58" s="15">
        <f t="shared" si="28"/>
        <v>0.7861601645521986</v>
      </c>
      <c r="AQ58" s="15">
        <f t="shared" si="28"/>
        <v>0.2138398354478014</v>
      </c>
      <c r="AR58" s="15">
        <f t="shared" si="28"/>
        <v>1</v>
      </c>
    </row>
    <row r="59" spans="1:44" ht="15">
      <c r="A59" s="4" t="s">
        <v>193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15">
        <f aca="true" t="shared" si="29" ref="AL59:AR59">AL26/$AR26</f>
        <v>0.8805436388502397</v>
      </c>
      <c r="AM59" s="15">
        <f t="shared" si="29"/>
        <v>2.558501780655835E-05</v>
      </c>
      <c r="AN59" s="15">
        <f t="shared" si="29"/>
        <v>0.04473071645950512</v>
      </c>
      <c r="AO59" s="15">
        <f t="shared" si="29"/>
        <v>0.9252743553097448</v>
      </c>
      <c r="AP59" s="15">
        <f t="shared" si="29"/>
        <v>0.9252999403275513</v>
      </c>
      <c r="AQ59" s="15">
        <f t="shared" si="29"/>
        <v>0.07470005967244873</v>
      </c>
      <c r="AR59" s="15">
        <f t="shared" si="29"/>
        <v>1</v>
      </c>
    </row>
    <row r="60" spans="1:44" ht="15">
      <c r="A60" s="4" t="s">
        <v>194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15">
        <f aca="true" t="shared" si="30" ref="AL60:AR60">AL27/$AR27</f>
        <v>0.5174529079992036</v>
      </c>
      <c r="AM60" s="15">
        <f t="shared" si="30"/>
        <v>0.00010277776435956968</v>
      </c>
      <c r="AN60" s="15">
        <f t="shared" si="30"/>
        <v>0.016295476205868388</v>
      </c>
      <c r="AO60" s="15">
        <f t="shared" si="30"/>
        <v>0.533748384205072</v>
      </c>
      <c r="AP60" s="15">
        <f t="shared" si="30"/>
        <v>0.5338511619694316</v>
      </c>
      <c r="AQ60" s="15">
        <f t="shared" si="30"/>
        <v>0.46614883803056845</v>
      </c>
      <c r="AR60" s="15">
        <f t="shared" si="30"/>
        <v>1</v>
      </c>
    </row>
    <row r="61" spans="1:44" ht="15">
      <c r="A61" s="4" t="s">
        <v>195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15">
        <f aca="true" t="shared" si="31" ref="AL61:AR61">AL28/$AR28</f>
        <v>0.8888550098820738</v>
      </c>
      <c r="AM61" s="15">
        <f t="shared" si="31"/>
        <v>0.004379747114079968</v>
      </c>
      <c r="AN61" s="15">
        <f t="shared" si="31"/>
        <v>0.03691111992682847</v>
      </c>
      <c r="AO61" s="15">
        <f t="shared" si="31"/>
        <v>0.9257661298089022</v>
      </c>
      <c r="AP61" s="15">
        <f t="shared" si="31"/>
        <v>0.9301458769229822</v>
      </c>
      <c r="AQ61" s="15">
        <f t="shared" si="31"/>
        <v>0.06985412307701779</v>
      </c>
      <c r="AR61" s="15">
        <f t="shared" si="31"/>
        <v>1</v>
      </c>
    </row>
    <row r="62" spans="1:44" ht="15">
      <c r="A62" s="5" t="s">
        <v>257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15">
        <f aca="true" t="shared" si="32" ref="AL62:AR62">AL30/$AR30</f>
        <v>0.6668835034303017</v>
      </c>
      <c r="AM62" s="15">
        <f t="shared" si="32"/>
        <v>0.023693628974704273</v>
      </c>
      <c r="AN62" s="15">
        <f t="shared" si="32"/>
        <v>0.07868054419942459</v>
      </c>
      <c r="AO62" s="15">
        <f t="shared" si="32"/>
        <v>0.7455640476297264</v>
      </c>
      <c r="AP62" s="15">
        <f t="shared" si="32"/>
        <v>0.7692576766044307</v>
      </c>
      <c r="AQ62" s="15">
        <f t="shared" si="32"/>
        <v>0.23074232339556938</v>
      </c>
      <c r="AR62" s="15">
        <f t="shared" si="32"/>
        <v>1</v>
      </c>
    </row>
    <row r="63" spans="1:44" ht="15">
      <c r="A63" s="9" t="s">
        <v>30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5">
        <f aca="true" t="shared" si="33" ref="AL63:AR63">AL31/$AR31</f>
        <v>0.528922391987066</v>
      </c>
      <c r="AM63" s="15">
        <f t="shared" si="33"/>
        <v>0.014210431475627502</v>
      </c>
      <c r="AN63" s="15">
        <f t="shared" si="33"/>
        <v>0.06296392737686625</v>
      </c>
      <c r="AO63" s="15">
        <f t="shared" si="33"/>
        <v>0.5918863193639322</v>
      </c>
      <c r="AP63" s="15">
        <f t="shared" si="33"/>
        <v>0.6060967508395597</v>
      </c>
      <c r="AQ63" s="15">
        <f t="shared" si="33"/>
        <v>0.3939032491604404</v>
      </c>
      <c r="AR63" s="15">
        <f t="shared" si="33"/>
        <v>1</v>
      </c>
    </row>
    <row r="64" spans="1:44" ht="15">
      <c r="A64" s="9" t="s">
        <v>31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5">
        <f aca="true" t="shared" si="34" ref="AL64:AR64">AL32/$AR32</f>
        <v>0.8106566008053646</v>
      </c>
      <c r="AM64" s="15">
        <f t="shared" si="34"/>
        <v>0.03357633188423181</v>
      </c>
      <c r="AN64" s="15">
        <f t="shared" si="34"/>
        <v>0.0950592661247402</v>
      </c>
      <c r="AO64" s="15">
        <f t="shared" si="34"/>
        <v>0.9057158669301049</v>
      </c>
      <c r="AP64" s="15">
        <f t="shared" si="34"/>
        <v>0.9392921988143367</v>
      </c>
      <c r="AQ64" s="15">
        <f t="shared" si="34"/>
        <v>0.06070780118566318</v>
      </c>
      <c r="AR64" s="15">
        <f t="shared" si="34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pane xSplit="1" ySplit="1" topLeftCell="Q21" activePane="bottomRight" state="frozen"/>
      <selection pane="topLeft" activeCell="AH23" sqref="AH23"/>
      <selection pane="topRight" activeCell="AH23" sqref="AH23"/>
      <selection pane="bottomLeft" activeCell="AH23" sqref="AH23"/>
      <selection pane="bottomRight" activeCell="T36" sqref="T36"/>
    </sheetView>
  </sheetViews>
  <sheetFormatPr defaultColWidth="9.140625" defaultRowHeight="15"/>
  <cols>
    <col min="1" max="1" width="42.8515625" style="0" customWidth="1"/>
    <col min="2" max="37" width="29.7109375" style="0" customWidth="1"/>
    <col min="38" max="41" width="13.421875" style="0" customWidth="1"/>
    <col min="42" max="42" width="18.28125" style="0" customWidth="1"/>
    <col min="43" max="43" width="13.421875" style="0" customWidth="1"/>
    <col min="44" max="44" width="22.57421875" style="0" customWidth="1"/>
  </cols>
  <sheetData>
    <row r="1" spans="1:44" ht="15">
      <c r="A1" s="5" t="s">
        <v>256</v>
      </c>
      <c r="B1" s="5" t="s">
        <v>269</v>
      </c>
      <c r="C1" s="5" t="s">
        <v>270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5" t="s">
        <v>277</v>
      </c>
      <c r="K1" s="5" t="s">
        <v>278</v>
      </c>
      <c r="L1" s="5" t="s">
        <v>279</v>
      </c>
      <c r="M1" s="5" t="s">
        <v>280</v>
      </c>
      <c r="N1" s="5" t="s">
        <v>281</v>
      </c>
      <c r="O1" s="5" t="s">
        <v>282</v>
      </c>
      <c r="P1" s="5" t="s">
        <v>283</v>
      </c>
      <c r="Q1" s="5" t="s">
        <v>284</v>
      </c>
      <c r="R1" s="5" t="s">
        <v>285</v>
      </c>
      <c r="S1" s="5" t="s">
        <v>286</v>
      </c>
      <c r="T1" s="5" t="s">
        <v>306</v>
      </c>
      <c r="U1" s="5" t="s">
        <v>287</v>
      </c>
      <c r="V1" s="5" t="s">
        <v>288</v>
      </c>
      <c r="W1" s="5" t="s">
        <v>289</v>
      </c>
      <c r="X1" s="5" t="s">
        <v>290</v>
      </c>
      <c r="Y1" s="5" t="s">
        <v>291</v>
      </c>
      <c r="Z1" s="5" t="s">
        <v>292</v>
      </c>
      <c r="AA1" s="5" t="s">
        <v>293</v>
      </c>
      <c r="AB1" s="5" t="s">
        <v>294</v>
      </c>
      <c r="AC1" s="5" t="s">
        <v>295</v>
      </c>
      <c r="AD1" s="5" t="s">
        <v>296</v>
      </c>
      <c r="AE1" s="5" t="s">
        <v>297</v>
      </c>
      <c r="AF1" s="5" t="s">
        <v>298</v>
      </c>
      <c r="AG1" s="5" t="s">
        <v>299</v>
      </c>
      <c r="AH1" s="5" t="s">
        <v>300</v>
      </c>
      <c r="AI1" s="5" t="s">
        <v>301</v>
      </c>
      <c r="AJ1" s="5" t="s">
        <v>305</v>
      </c>
      <c r="AK1" s="5" t="s">
        <v>302</v>
      </c>
      <c r="AL1" s="5" t="s">
        <v>32</v>
      </c>
      <c r="AM1" s="5" t="s">
        <v>254</v>
      </c>
      <c r="AN1" s="5" t="s">
        <v>24</v>
      </c>
      <c r="AO1" s="5" t="s">
        <v>26</v>
      </c>
      <c r="AP1" s="5" t="s">
        <v>255</v>
      </c>
      <c r="AQ1" s="5" t="s">
        <v>252</v>
      </c>
      <c r="AR1" s="5" t="s">
        <v>253</v>
      </c>
    </row>
    <row r="2" spans="1:44" ht="15">
      <c r="A2" s="4" t="s">
        <v>138</v>
      </c>
      <c r="C2">
        <v>1.592058</v>
      </c>
      <c r="F2">
        <v>2.892958</v>
      </c>
      <c r="I2">
        <v>0.658979</v>
      </c>
      <c r="K2">
        <v>1.4842430000000002</v>
      </c>
      <c r="L2">
        <v>5.302664</v>
      </c>
      <c r="M2">
        <v>2.404346</v>
      </c>
      <c r="P2">
        <v>0.146095</v>
      </c>
      <c r="Q2">
        <v>4.847931</v>
      </c>
      <c r="R2">
        <v>5.305509</v>
      </c>
      <c r="S2">
        <v>0.06</v>
      </c>
      <c r="W2">
        <v>6.610772999999999</v>
      </c>
      <c r="Y2">
        <v>5.69112</v>
      </c>
      <c r="AA2">
        <v>1.0424</v>
      </c>
      <c r="AB2">
        <v>0.479177</v>
      </c>
      <c r="AD2">
        <v>0.22203599999999998</v>
      </c>
      <c r="AE2">
        <v>1.738108</v>
      </c>
      <c r="AF2">
        <v>9.004422000000002</v>
      </c>
      <c r="AG2">
        <v>2.4394050000000003</v>
      </c>
      <c r="AJ2">
        <v>6.31564</v>
      </c>
      <c r="AK2">
        <v>47.584517</v>
      </c>
      <c r="AL2" s="8">
        <v>105.06116800000001</v>
      </c>
      <c r="AM2" s="8">
        <v>5.071416999999999</v>
      </c>
      <c r="AN2" s="8">
        <v>11.286055000000001</v>
      </c>
      <c r="AO2" s="8">
        <f aca="true" t="shared" si="0" ref="AO2:AO34">AL2+AN2</f>
        <v>116.34722300000001</v>
      </c>
      <c r="AP2" s="8">
        <f aca="true" t="shared" si="1" ref="AP2:AP34">AM2+AO2</f>
        <v>121.41864000000001</v>
      </c>
      <c r="AQ2" s="8">
        <f aca="true" t="shared" si="2" ref="AQ2:AQ34">AR2-AP2</f>
        <v>8.645269000000013</v>
      </c>
      <c r="AR2" s="8">
        <v>130.06390900000002</v>
      </c>
    </row>
    <row r="3" spans="1:44" ht="15">
      <c r="A3" s="4" t="s">
        <v>139</v>
      </c>
      <c r="B3">
        <v>0.9496319999999999</v>
      </c>
      <c r="F3">
        <v>0.864661</v>
      </c>
      <c r="M3">
        <v>0.298156</v>
      </c>
      <c r="N3">
        <v>0.060168</v>
      </c>
      <c r="Q3">
        <v>0.296912</v>
      </c>
      <c r="R3">
        <v>5.93522</v>
      </c>
      <c r="U3">
        <v>0.30084299999999997</v>
      </c>
      <c r="W3">
        <v>8.802977</v>
      </c>
      <c r="Y3">
        <v>1.3519249999999998</v>
      </c>
      <c r="AF3">
        <v>2.6077019999999997</v>
      </c>
      <c r="AG3">
        <v>0.634921</v>
      </c>
      <c r="AJ3">
        <v>36.83363</v>
      </c>
      <c r="AK3">
        <v>4.83612</v>
      </c>
      <c r="AL3" s="8">
        <v>63.77286699999999</v>
      </c>
      <c r="AM3" s="8">
        <v>0.02</v>
      </c>
      <c r="AN3" s="8">
        <v>0.770557</v>
      </c>
      <c r="AO3" s="8">
        <f t="shared" si="0"/>
        <v>64.54342399999999</v>
      </c>
      <c r="AP3" s="8">
        <f t="shared" si="1"/>
        <v>64.56342399999998</v>
      </c>
      <c r="AQ3" s="8">
        <f t="shared" si="2"/>
        <v>0.44764299999999935</v>
      </c>
      <c r="AR3" s="8">
        <v>65.01106699999998</v>
      </c>
    </row>
    <row r="4" spans="1:44" ht="15">
      <c r="A4" s="4" t="s">
        <v>140</v>
      </c>
      <c r="AE4">
        <v>0.763358</v>
      </c>
      <c r="AL4" s="8">
        <v>0.763358</v>
      </c>
      <c r="AM4" s="8"/>
      <c r="AN4" s="8"/>
      <c r="AO4" s="8">
        <f t="shared" si="0"/>
        <v>0.763358</v>
      </c>
      <c r="AP4" s="8">
        <f t="shared" si="1"/>
        <v>0.763358</v>
      </c>
      <c r="AQ4" s="8">
        <f t="shared" si="2"/>
        <v>0.16700000000000004</v>
      </c>
      <c r="AR4" s="8">
        <v>0.930358</v>
      </c>
    </row>
    <row r="5" spans="1:44" ht="15">
      <c r="A5" s="4" t="s">
        <v>141</v>
      </c>
      <c r="C5">
        <v>0.067592</v>
      </c>
      <c r="D5">
        <v>3.6521899999999996</v>
      </c>
      <c r="F5">
        <v>1.4409859999999999</v>
      </c>
      <c r="K5">
        <v>0.8820399999999999</v>
      </c>
      <c r="L5">
        <v>0.1</v>
      </c>
      <c r="M5">
        <v>0.7577989999999999</v>
      </c>
      <c r="P5">
        <v>0.124378</v>
      </c>
      <c r="Q5">
        <v>0.7369810000000001</v>
      </c>
      <c r="R5">
        <v>1</v>
      </c>
      <c r="U5">
        <v>0.265252</v>
      </c>
      <c r="W5">
        <v>4.034000000000001</v>
      </c>
      <c r="Y5">
        <v>3.5884950000000004</v>
      </c>
      <c r="AF5">
        <v>3.7686909999999996</v>
      </c>
      <c r="AG5">
        <v>0.416667</v>
      </c>
      <c r="AJ5">
        <v>3.7012729999999996</v>
      </c>
      <c r="AK5">
        <v>11.801855</v>
      </c>
      <c r="AL5" s="8">
        <v>36.338199</v>
      </c>
      <c r="AM5" s="8"/>
      <c r="AN5" s="8">
        <v>11.128024</v>
      </c>
      <c r="AO5" s="8">
        <f t="shared" si="0"/>
        <v>47.466223</v>
      </c>
      <c r="AP5" s="8">
        <f t="shared" si="1"/>
        <v>47.466223</v>
      </c>
      <c r="AQ5" s="8">
        <f t="shared" si="2"/>
        <v>8.093920999999995</v>
      </c>
      <c r="AR5" s="8">
        <v>55.560143999999994</v>
      </c>
    </row>
    <row r="6" spans="1:44" ht="15">
      <c r="A6" s="4" t="s">
        <v>142</v>
      </c>
      <c r="I6">
        <v>0.21</v>
      </c>
      <c r="M6">
        <v>0.4685</v>
      </c>
      <c r="Q6">
        <v>0.4685</v>
      </c>
      <c r="AL6" s="8">
        <v>1.147</v>
      </c>
      <c r="AM6" s="8"/>
      <c r="AN6" s="8"/>
      <c r="AO6" s="8">
        <f t="shared" si="0"/>
        <v>1.147</v>
      </c>
      <c r="AP6" s="8">
        <f t="shared" si="1"/>
        <v>1.147</v>
      </c>
      <c r="AQ6" s="8">
        <f t="shared" si="2"/>
        <v>1.7542099999999998</v>
      </c>
      <c r="AR6" s="8">
        <v>2.90121</v>
      </c>
    </row>
    <row r="7" spans="1:44" ht="15">
      <c r="A7" s="4" t="s">
        <v>143</v>
      </c>
      <c r="B7">
        <v>1.31944</v>
      </c>
      <c r="C7">
        <v>0.121803</v>
      </c>
      <c r="F7">
        <v>3.764817</v>
      </c>
      <c r="H7">
        <v>0.20028200000000002</v>
      </c>
      <c r="I7">
        <v>2.586223</v>
      </c>
      <c r="J7">
        <v>0.03916</v>
      </c>
      <c r="K7">
        <v>0.497512</v>
      </c>
      <c r="L7">
        <v>6.034898999999999</v>
      </c>
      <c r="M7">
        <v>10.007467</v>
      </c>
      <c r="P7">
        <v>0.959721</v>
      </c>
      <c r="Q7">
        <v>1.096322</v>
      </c>
      <c r="R7">
        <v>5.423437999999999</v>
      </c>
      <c r="U7">
        <v>0.784933</v>
      </c>
      <c r="W7">
        <v>6.868549999999999</v>
      </c>
      <c r="X7">
        <v>0.657447</v>
      </c>
      <c r="Y7">
        <v>3.6580690000000002</v>
      </c>
      <c r="Z7">
        <v>0.024067</v>
      </c>
      <c r="AA7">
        <v>0.300842</v>
      </c>
      <c r="AE7">
        <v>1.61555</v>
      </c>
      <c r="AF7">
        <v>2.688508</v>
      </c>
      <c r="AG7">
        <v>2.6863249999999996</v>
      </c>
      <c r="AJ7">
        <v>11.221504</v>
      </c>
      <c r="AK7">
        <v>58.176744</v>
      </c>
      <c r="AL7" s="8">
        <v>120.47011400000005</v>
      </c>
      <c r="AM7" s="8">
        <v>0.377649</v>
      </c>
      <c r="AN7" s="8">
        <v>4.8118</v>
      </c>
      <c r="AO7" s="8">
        <f t="shared" si="0"/>
        <v>125.28191400000006</v>
      </c>
      <c r="AP7" s="8">
        <f t="shared" si="1"/>
        <v>125.65956300000006</v>
      </c>
      <c r="AQ7" s="8">
        <f t="shared" si="2"/>
        <v>19.771669999999986</v>
      </c>
      <c r="AR7" s="8">
        <v>145.43123300000005</v>
      </c>
    </row>
    <row r="8" spans="1:44" ht="15">
      <c r="A8" s="4" t="s">
        <v>144</v>
      </c>
      <c r="F8">
        <v>1.251998</v>
      </c>
      <c r="I8">
        <v>1.3723440000000002</v>
      </c>
      <c r="M8">
        <v>0.897397</v>
      </c>
      <c r="N8">
        <v>0.08</v>
      </c>
      <c r="P8">
        <v>0.630728</v>
      </c>
      <c r="R8">
        <v>0.283121</v>
      </c>
      <c r="W8">
        <v>2.6395779999999998</v>
      </c>
      <c r="Y8">
        <v>0.721523</v>
      </c>
      <c r="AF8">
        <v>1.9182460000000001</v>
      </c>
      <c r="AG8">
        <v>2.468878</v>
      </c>
      <c r="AJ8">
        <v>3.8677139999999994</v>
      </c>
      <c r="AK8">
        <v>8.216908</v>
      </c>
      <c r="AL8" s="8">
        <v>24.348435000000013</v>
      </c>
      <c r="AM8" s="8">
        <v>0.01</v>
      </c>
      <c r="AN8" s="8">
        <v>19.775542999999995</v>
      </c>
      <c r="AO8" s="8">
        <f t="shared" si="0"/>
        <v>44.12397800000001</v>
      </c>
      <c r="AP8" s="8">
        <f t="shared" si="1"/>
        <v>44.133978000000006</v>
      </c>
      <c r="AQ8" s="8">
        <f t="shared" si="2"/>
        <v>1.6692900000000037</v>
      </c>
      <c r="AR8" s="8">
        <v>45.80326800000001</v>
      </c>
    </row>
    <row r="9" spans="1:44" ht="15">
      <c r="A9" s="4" t="s">
        <v>145</v>
      </c>
      <c r="D9">
        <v>0.721286</v>
      </c>
      <c r="F9">
        <v>0.8587239999999999</v>
      </c>
      <c r="M9">
        <v>0.036784</v>
      </c>
      <c r="P9">
        <v>0.265252</v>
      </c>
      <c r="R9">
        <v>1.5</v>
      </c>
      <c r="W9">
        <v>0.46394</v>
      </c>
      <c r="Y9">
        <v>0.43531299999999995</v>
      </c>
      <c r="AF9">
        <v>0.922037</v>
      </c>
      <c r="AK9">
        <v>2.6181759999999996</v>
      </c>
      <c r="AL9" s="8">
        <v>7.821512</v>
      </c>
      <c r="AM9" s="8"/>
      <c r="AN9" s="8">
        <v>1.592759</v>
      </c>
      <c r="AO9" s="8">
        <f t="shared" si="0"/>
        <v>9.414271</v>
      </c>
      <c r="AP9" s="8">
        <f t="shared" si="1"/>
        <v>9.414271</v>
      </c>
      <c r="AQ9" s="8">
        <f t="shared" si="2"/>
        <v>11.130234999999999</v>
      </c>
      <c r="AR9" s="8">
        <v>20.544506</v>
      </c>
    </row>
    <row r="10" spans="1:44" ht="15">
      <c r="A10" s="4" t="s">
        <v>146</v>
      </c>
      <c r="D10">
        <v>9.744981</v>
      </c>
      <c r="F10">
        <v>8.552931</v>
      </c>
      <c r="I10">
        <v>0.81835</v>
      </c>
      <c r="K10">
        <v>1.636388</v>
      </c>
      <c r="L10">
        <v>1.358701</v>
      </c>
      <c r="M10">
        <v>1.319512</v>
      </c>
      <c r="P10">
        <v>0.738755</v>
      </c>
      <c r="Q10">
        <v>2.864805</v>
      </c>
      <c r="R10">
        <v>5.623005</v>
      </c>
      <c r="U10">
        <v>0.530504</v>
      </c>
      <c r="W10">
        <v>4.4821219999999995</v>
      </c>
      <c r="X10">
        <v>0.053856</v>
      </c>
      <c r="Y10">
        <v>2.904892</v>
      </c>
      <c r="AC10">
        <v>0.015945</v>
      </c>
      <c r="AD10">
        <v>0.059271</v>
      </c>
      <c r="AF10">
        <v>4.08697</v>
      </c>
      <c r="AG10">
        <v>0.397</v>
      </c>
      <c r="AJ10">
        <v>12.934145</v>
      </c>
      <c r="AK10">
        <v>32.416908</v>
      </c>
      <c r="AL10" s="8">
        <v>90.463825</v>
      </c>
      <c r="AM10" s="8">
        <v>0.075216</v>
      </c>
      <c r="AN10" s="8">
        <v>10.945726</v>
      </c>
      <c r="AO10" s="8">
        <f t="shared" si="0"/>
        <v>101.409551</v>
      </c>
      <c r="AP10" s="8">
        <f t="shared" si="1"/>
        <v>101.48476699999999</v>
      </c>
      <c r="AQ10" s="8">
        <f t="shared" si="2"/>
        <v>17.326588</v>
      </c>
      <c r="AR10" s="8">
        <v>118.81135499999999</v>
      </c>
    </row>
    <row r="11" spans="1:44" ht="15">
      <c r="A11" s="4" t="s">
        <v>147</v>
      </c>
      <c r="B11">
        <v>7.9705900000000005</v>
      </c>
      <c r="F11">
        <v>4.773098000000001</v>
      </c>
      <c r="I11">
        <v>1.161486</v>
      </c>
      <c r="K11">
        <v>1.190149</v>
      </c>
      <c r="M11">
        <v>4.2627880000000005</v>
      </c>
      <c r="P11">
        <v>3.0415389999999998</v>
      </c>
      <c r="Q11">
        <v>4.025545</v>
      </c>
      <c r="R11">
        <v>46.598015</v>
      </c>
      <c r="S11">
        <v>25.085245999999998</v>
      </c>
      <c r="U11">
        <v>0.808166</v>
      </c>
      <c r="W11">
        <v>0.222467</v>
      </c>
      <c r="X11">
        <v>1.0621399999999999</v>
      </c>
      <c r="Y11">
        <v>3.76753</v>
      </c>
      <c r="AD11">
        <v>0.079428</v>
      </c>
      <c r="AF11">
        <v>9.096975</v>
      </c>
      <c r="AJ11">
        <v>1.891959</v>
      </c>
      <c r="AK11">
        <v>19.059153000000002</v>
      </c>
      <c r="AL11" s="8">
        <v>108.93160000000003</v>
      </c>
      <c r="AM11" s="8">
        <v>25.734674</v>
      </c>
      <c r="AN11" s="8">
        <v>15.496205</v>
      </c>
      <c r="AO11" s="8">
        <f t="shared" si="0"/>
        <v>124.42780500000003</v>
      </c>
      <c r="AP11" s="8">
        <f t="shared" si="1"/>
        <v>150.16247900000002</v>
      </c>
      <c r="AQ11" s="8">
        <f t="shared" si="2"/>
        <v>1.3457010000000196</v>
      </c>
      <c r="AR11" s="8">
        <v>151.50818000000004</v>
      </c>
    </row>
    <row r="12" spans="1:44" ht="15">
      <c r="A12" s="4" t="s">
        <v>148</v>
      </c>
      <c r="B12">
        <v>0.757576</v>
      </c>
      <c r="F12">
        <v>3.5994910000000004</v>
      </c>
      <c r="I12">
        <v>0.658979</v>
      </c>
      <c r="K12">
        <v>1.268525</v>
      </c>
      <c r="M12">
        <v>0.609756</v>
      </c>
      <c r="P12">
        <v>1.017695</v>
      </c>
      <c r="Q12">
        <v>0.306373</v>
      </c>
      <c r="R12">
        <v>1.871608</v>
      </c>
      <c r="W12">
        <v>4.715337000000001</v>
      </c>
      <c r="Y12">
        <v>3.125124</v>
      </c>
      <c r="Z12">
        <v>0.037737</v>
      </c>
      <c r="AC12">
        <v>0.683323</v>
      </c>
      <c r="AF12">
        <v>4.007731</v>
      </c>
      <c r="AG12">
        <v>0.62519</v>
      </c>
      <c r="AJ12">
        <v>3.2397530000000003</v>
      </c>
      <c r="AK12">
        <v>26.330683999999998</v>
      </c>
      <c r="AL12" s="8">
        <v>52.13382200000001</v>
      </c>
      <c r="AM12" s="8">
        <v>0.72106</v>
      </c>
      <c r="AN12" s="8">
        <v>17.705697999999998</v>
      </c>
      <c r="AO12" s="8">
        <f t="shared" si="0"/>
        <v>69.83952000000001</v>
      </c>
      <c r="AP12" s="8">
        <f t="shared" si="1"/>
        <v>70.56058</v>
      </c>
      <c r="AQ12" s="8">
        <f t="shared" si="2"/>
        <v>4.380787000000012</v>
      </c>
      <c r="AR12" s="8">
        <v>74.94136700000001</v>
      </c>
    </row>
    <row r="13" spans="1:44" ht="15">
      <c r="A13" s="4" t="s">
        <v>149</v>
      </c>
      <c r="B13">
        <v>0.28148</v>
      </c>
      <c r="D13">
        <v>1.33983</v>
      </c>
      <c r="F13">
        <v>4.296491</v>
      </c>
      <c r="I13">
        <v>1.22202</v>
      </c>
      <c r="K13">
        <v>0.705898</v>
      </c>
      <c r="M13">
        <v>2.439024</v>
      </c>
      <c r="P13">
        <v>0.8555700000000002</v>
      </c>
      <c r="Q13">
        <v>1.719512</v>
      </c>
      <c r="R13">
        <v>4.308127</v>
      </c>
      <c r="U13">
        <v>0.62189</v>
      </c>
      <c r="W13">
        <v>3.640404</v>
      </c>
      <c r="Y13">
        <v>2.6948799999999995</v>
      </c>
      <c r="AD13">
        <v>0.022242</v>
      </c>
      <c r="AF13">
        <v>1.0041820000000001</v>
      </c>
      <c r="AG13">
        <v>7.528420000000001</v>
      </c>
      <c r="AK13">
        <v>24.897681000000002</v>
      </c>
      <c r="AL13" s="8">
        <v>57.555409</v>
      </c>
      <c r="AM13" s="8">
        <v>0.026668</v>
      </c>
      <c r="AN13" s="8">
        <v>16.592512</v>
      </c>
      <c r="AO13" s="8">
        <f t="shared" si="0"/>
        <v>74.147921</v>
      </c>
      <c r="AP13" s="8">
        <f t="shared" si="1"/>
        <v>74.174589</v>
      </c>
      <c r="AQ13" s="8">
        <f t="shared" si="2"/>
        <v>7.955951000000013</v>
      </c>
      <c r="AR13" s="8">
        <v>82.13054000000001</v>
      </c>
    </row>
    <row r="14" spans="1:44" ht="15">
      <c r="A14" s="4" t="s">
        <v>150</v>
      </c>
      <c r="B14">
        <v>0.003692</v>
      </c>
      <c r="F14">
        <v>1.664803</v>
      </c>
      <c r="P14">
        <v>0.123153</v>
      </c>
      <c r="X14">
        <v>0.068306</v>
      </c>
      <c r="AJ14">
        <v>0.15</v>
      </c>
      <c r="AK14">
        <v>1</v>
      </c>
      <c r="AL14" s="8">
        <v>3.0099539999999996</v>
      </c>
      <c r="AM14" s="8">
        <v>0.02</v>
      </c>
      <c r="AN14" s="8">
        <v>2.135846</v>
      </c>
      <c r="AO14" s="8">
        <f t="shared" si="0"/>
        <v>5.1457999999999995</v>
      </c>
      <c r="AP14" s="8">
        <f t="shared" si="1"/>
        <v>5.165799999999999</v>
      </c>
      <c r="AQ14" s="8">
        <f t="shared" si="2"/>
        <v>1.4247430000000003</v>
      </c>
      <c r="AR14" s="8">
        <v>6.590542999999999</v>
      </c>
    </row>
    <row r="15" spans="1:44" ht="15">
      <c r="A15" s="4" t="s">
        <v>151</v>
      </c>
      <c r="F15">
        <v>0.839313</v>
      </c>
      <c r="M15">
        <v>0.296209</v>
      </c>
      <c r="Q15">
        <v>0.367647</v>
      </c>
      <c r="R15">
        <v>2</v>
      </c>
      <c r="Y15">
        <v>0.135</v>
      </c>
      <c r="AF15">
        <v>0.672692</v>
      </c>
      <c r="AJ15">
        <v>1.8656709999999999</v>
      </c>
      <c r="AK15">
        <v>4.63448</v>
      </c>
      <c r="AL15" s="8">
        <v>10.811012000000002</v>
      </c>
      <c r="AM15" s="8"/>
      <c r="AN15" s="8"/>
      <c r="AO15" s="8">
        <f t="shared" si="0"/>
        <v>10.811012000000002</v>
      </c>
      <c r="AP15" s="8">
        <f t="shared" si="1"/>
        <v>10.811012000000002</v>
      </c>
      <c r="AQ15" s="8">
        <f t="shared" si="2"/>
        <v>12.588384999999999</v>
      </c>
      <c r="AR15" s="8">
        <v>23.399397</v>
      </c>
    </row>
    <row r="16" spans="1:44" ht="15">
      <c r="A16" s="4" t="s">
        <v>152</v>
      </c>
      <c r="F16">
        <v>1.704555</v>
      </c>
      <c r="K16">
        <v>0.248756</v>
      </c>
      <c r="L16">
        <v>1.5</v>
      </c>
      <c r="M16">
        <v>0.853362</v>
      </c>
      <c r="P16">
        <v>0.37018700000000004</v>
      </c>
      <c r="Q16">
        <v>0.486892</v>
      </c>
      <c r="R16">
        <v>0.683715</v>
      </c>
      <c r="X16">
        <v>0.068966</v>
      </c>
      <c r="Y16">
        <v>1.285569</v>
      </c>
      <c r="AE16">
        <v>0.373134</v>
      </c>
      <c r="AF16">
        <v>0.933587</v>
      </c>
      <c r="AG16">
        <v>0.636159</v>
      </c>
      <c r="AJ16">
        <v>2.258714</v>
      </c>
      <c r="AK16">
        <v>1.55836</v>
      </c>
      <c r="AL16" s="8">
        <v>12.961956</v>
      </c>
      <c r="AM16" s="8"/>
      <c r="AN16" s="8">
        <v>2.181729</v>
      </c>
      <c r="AO16" s="8">
        <f t="shared" si="0"/>
        <v>15.143685000000001</v>
      </c>
      <c r="AP16" s="8">
        <f t="shared" si="1"/>
        <v>15.143685000000001</v>
      </c>
      <c r="AQ16" s="8">
        <f t="shared" si="2"/>
        <v>0.27930699999999753</v>
      </c>
      <c r="AR16" s="8">
        <v>15.422991999999999</v>
      </c>
    </row>
    <row r="17" spans="1:44" ht="15">
      <c r="A17" s="4" t="s">
        <v>153</v>
      </c>
      <c r="D17">
        <v>0.636132</v>
      </c>
      <c r="F17">
        <v>3.225049</v>
      </c>
      <c r="I17">
        <v>0.203073</v>
      </c>
      <c r="L17">
        <v>0.57</v>
      </c>
      <c r="R17">
        <v>3.187617</v>
      </c>
      <c r="U17">
        <v>0.060168</v>
      </c>
      <c r="W17">
        <v>0.459672</v>
      </c>
      <c r="X17">
        <v>0.131228</v>
      </c>
      <c r="Z17">
        <v>0.1</v>
      </c>
      <c r="AE17">
        <v>1.009772</v>
      </c>
      <c r="AF17">
        <v>0.659487</v>
      </c>
      <c r="AG17">
        <v>0.829221</v>
      </c>
      <c r="AK17">
        <v>3.823992</v>
      </c>
      <c r="AL17" s="8">
        <v>14.795410999999998</v>
      </c>
      <c r="AM17" s="8">
        <v>0.139683</v>
      </c>
      <c r="AN17" s="8">
        <v>2.10649</v>
      </c>
      <c r="AO17" s="8">
        <f t="shared" si="0"/>
        <v>16.901901</v>
      </c>
      <c r="AP17" s="8">
        <f t="shared" si="1"/>
        <v>17.041584</v>
      </c>
      <c r="AQ17" s="8">
        <f t="shared" si="2"/>
        <v>0.4884079999999926</v>
      </c>
      <c r="AR17" s="8">
        <v>17.529991999999993</v>
      </c>
    </row>
    <row r="18" spans="1:44" ht="15">
      <c r="A18" s="4" t="s">
        <v>154</v>
      </c>
      <c r="B18">
        <v>8.261125</v>
      </c>
      <c r="F18">
        <v>0.075088</v>
      </c>
      <c r="W18">
        <v>0.298404</v>
      </c>
      <c r="X18">
        <v>0.185</v>
      </c>
      <c r="Y18">
        <v>0.535874</v>
      </c>
      <c r="AF18">
        <v>0.142403</v>
      </c>
      <c r="AK18">
        <v>0.1462</v>
      </c>
      <c r="AL18" s="8">
        <v>9.644093999999999</v>
      </c>
      <c r="AM18" s="8"/>
      <c r="AN18" s="8">
        <v>1.947904</v>
      </c>
      <c r="AO18" s="8">
        <f t="shared" si="0"/>
        <v>11.591997999999998</v>
      </c>
      <c r="AP18" s="8">
        <f t="shared" si="1"/>
        <v>11.591997999999998</v>
      </c>
      <c r="AQ18" s="8">
        <f t="shared" si="2"/>
        <v>0.5399079999999987</v>
      </c>
      <c r="AR18" s="8">
        <v>12.131905999999997</v>
      </c>
    </row>
    <row r="19" spans="1:44" ht="15">
      <c r="A19" s="4" t="s">
        <v>155</v>
      </c>
      <c r="B19">
        <v>2.395845</v>
      </c>
      <c r="D19">
        <v>2.3274109999999997</v>
      </c>
      <c r="F19">
        <v>0.2678</v>
      </c>
      <c r="J19">
        <v>0.019946</v>
      </c>
      <c r="O19">
        <v>0.41552</v>
      </c>
      <c r="P19">
        <v>0.6241570000000001</v>
      </c>
      <c r="Q19">
        <v>0.100416</v>
      </c>
      <c r="R19">
        <v>0.5</v>
      </c>
      <c r="W19">
        <v>0.062422</v>
      </c>
      <c r="Y19">
        <v>0.148225</v>
      </c>
      <c r="AF19">
        <v>1.066901</v>
      </c>
      <c r="AJ19">
        <v>2.367105</v>
      </c>
      <c r="AK19">
        <v>0.21161</v>
      </c>
      <c r="AL19" s="8">
        <v>10.071892</v>
      </c>
      <c r="AM19" s="8">
        <v>0.624473</v>
      </c>
      <c r="AN19" s="8">
        <v>1.207317</v>
      </c>
      <c r="AO19" s="8">
        <f t="shared" si="0"/>
        <v>11.279209</v>
      </c>
      <c r="AP19" s="8">
        <f t="shared" si="1"/>
        <v>11.903682</v>
      </c>
      <c r="AQ19" s="8">
        <f t="shared" si="2"/>
        <v>7.090081000000001</v>
      </c>
      <c r="AR19" s="8">
        <v>18.993763</v>
      </c>
    </row>
    <row r="20" spans="1:44" ht="15">
      <c r="A20" s="4" t="s">
        <v>156</v>
      </c>
      <c r="F20">
        <v>0.751879</v>
      </c>
      <c r="R20">
        <v>1.818181</v>
      </c>
      <c r="W20">
        <v>2.22</v>
      </c>
      <c r="Y20">
        <v>0.65997</v>
      </c>
      <c r="AF20">
        <v>0.0556</v>
      </c>
      <c r="AJ20">
        <v>5.444646</v>
      </c>
      <c r="AK20">
        <v>26.1553</v>
      </c>
      <c r="AL20" s="8">
        <v>37.105576</v>
      </c>
      <c r="AM20" s="8">
        <v>9.009441</v>
      </c>
      <c r="AN20" s="8"/>
      <c r="AO20" s="8">
        <f t="shared" si="0"/>
        <v>37.105576</v>
      </c>
      <c r="AP20" s="8">
        <f t="shared" si="1"/>
        <v>46.115017</v>
      </c>
      <c r="AQ20" s="8">
        <f t="shared" si="2"/>
        <v>0</v>
      </c>
      <c r="AR20" s="8">
        <v>46.115017</v>
      </c>
    </row>
    <row r="21" spans="1:44" ht="15">
      <c r="A21" s="4" t="s">
        <v>157</v>
      </c>
      <c r="F21">
        <v>0.6399699999999999</v>
      </c>
      <c r="I21">
        <v>2.81988</v>
      </c>
      <c r="K21">
        <v>1.061486</v>
      </c>
      <c r="L21">
        <v>0.251109</v>
      </c>
      <c r="M21">
        <v>1.583673</v>
      </c>
      <c r="P21">
        <v>1.2352940000000001</v>
      </c>
      <c r="Q21">
        <v>0.66313</v>
      </c>
      <c r="R21">
        <v>5.63951</v>
      </c>
      <c r="W21">
        <v>2.9459999999999997</v>
      </c>
      <c r="Y21">
        <v>3.6721049999999993</v>
      </c>
      <c r="AE21">
        <v>0.167549</v>
      </c>
      <c r="AF21">
        <v>8.63369</v>
      </c>
      <c r="AG21">
        <v>0.797</v>
      </c>
      <c r="AJ21">
        <v>5.128595</v>
      </c>
      <c r="AK21">
        <v>24.1927</v>
      </c>
      <c r="AL21" s="8">
        <v>59.43169100000003</v>
      </c>
      <c r="AM21" s="8"/>
      <c r="AN21" s="8">
        <v>10.081520999999999</v>
      </c>
      <c r="AO21" s="8">
        <f t="shared" si="0"/>
        <v>69.51321200000002</v>
      </c>
      <c r="AP21" s="8">
        <f t="shared" si="1"/>
        <v>69.51321200000002</v>
      </c>
      <c r="AQ21" s="8">
        <f t="shared" si="2"/>
        <v>10.705529999999996</v>
      </c>
      <c r="AR21" s="8">
        <v>80.21874200000002</v>
      </c>
    </row>
    <row r="22" spans="1:44" ht="15">
      <c r="A22" s="4" t="s">
        <v>158</v>
      </c>
      <c r="F22">
        <v>0.149254</v>
      </c>
      <c r="Q22">
        <v>0.611376</v>
      </c>
      <c r="W22">
        <v>2.034713</v>
      </c>
      <c r="Y22">
        <v>0.22109900000000002</v>
      </c>
      <c r="AG22">
        <v>0.807292</v>
      </c>
      <c r="AJ22">
        <v>0.191802</v>
      </c>
      <c r="AK22">
        <v>1.33504</v>
      </c>
      <c r="AL22" s="8">
        <v>5.350576</v>
      </c>
      <c r="AM22" s="8">
        <v>2</v>
      </c>
      <c r="AN22" s="8"/>
      <c r="AO22" s="8">
        <f t="shared" si="0"/>
        <v>5.350576</v>
      </c>
      <c r="AP22" s="8">
        <f t="shared" si="1"/>
        <v>7.350576</v>
      </c>
      <c r="AQ22" s="8">
        <f t="shared" si="2"/>
        <v>0</v>
      </c>
      <c r="AR22" s="8">
        <v>7.350576</v>
      </c>
    </row>
    <row r="23" spans="1:44" ht="15">
      <c r="A23" s="4" t="s">
        <v>159</v>
      </c>
      <c r="B23">
        <v>2.1394</v>
      </c>
      <c r="C23">
        <v>0.601685</v>
      </c>
      <c r="D23">
        <v>3.1270689999999997</v>
      </c>
      <c r="F23">
        <v>4.561158</v>
      </c>
      <c r="I23">
        <v>10.543721999999999</v>
      </c>
      <c r="K23">
        <v>1.4434520000000002</v>
      </c>
      <c r="L23">
        <v>2.9846839999999997</v>
      </c>
      <c r="M23">
        <v>6.715698</v>
      </c>
      <c r="P23">
        <v>4.395358</v>
      </c>
      <c r="R23">
        <v>18.9032</v>
      </c>
      <c r="U23">
        <v>0.243605</v>
      </c>
      <c r="W23">
        <v>3.825312</v>
      </c>
      <c r="X23">
        <v>0.50952</v>
      </c>
      <c r="Y23">
        <v>7.849037999999999</v>
      </c>
      <c r="AE23">
        <v>1.203369</v>
      </c>
      <c r="AF23">
        <v>9.00736</v>
      </c>
      <c r="AG23">
        <v>5.851236999999999</v>
      </c>
      <c r="AH23">
        <v>1</v>
      </c>
      <c r="AJ23">
        <v>13.010273999999999</v>
      </c>
      <c r="AK23">
        <v>43.866484</v>
      </c>
      <c r="AL23" s="8">
        <v>140.78162499999996</v>
      </c>
      <c r="AM23" s="8">
        <v>1.364</v>
      </c>
      <c r="AN23" s="8">
        <v>23.415567000000003</v>
      </c>
      <c r="AO23" s="8">
        <f t="shared" si="0"/>
        <v>164.19719199999997</v>
      </c>
      <c r="AP23" s="8">
        <f t="shared" si="1"/>
        <v>165.56119199999998</v>
      </c>
      <c r="AQ23" s="8">
        <f t="shared" si="2"/>
        <v>8.411698999999999</v>
      </c>
      <c r="AR23" s="8">
        <v>173.97289099999998</v>
      </c>
    </row>
    <row r="24" spans="1:44" ht="15">
      <c r="A24" s="4" t="s">
        <v>160</v>
      </c>
      <c r="B24">
        <v>0.304778</v>
      </c>
      <c r="F24">
        <v>0.163934</v>
      </c>
      <c r="M24">
        <v>0.183175</v>
      </c>
      <c r="P24">
        <v>0.265252</v>
      </c>
      <c r="AJ24">
        <v>0.153257</v>
      </c>
      <c r="AK24">
        <v>0.025</v>
      </c>
      <c r="AL24" s="8">
        <v>1.095396</v>
      </c>
      <c r="AM24" s="8"/>
      <c r="AN24" s="8"/>
      <c r="AO24" s="8">
        <f t="shared" si="0"/>
        <v>1.095396</v>
      </c>
      <c r="AP24" s="8">
        <f t="shared" si="1"/>
        <v>1.095396</v>
      </c>
      <c r="AQ24" s="8">
        <f t="shared" si="2"/>
        <v>0.39872700000000005</v>
      </c>
      <c r="AR24" s="8">
        <v>1.494123</v>
      </c>
    </row>
    <row r="25" spans="1:44" ht="15">
      <c r="A25" s="4" t="s">
        <v>161</v>
      </c>
      <c r="F25">
        <v>0.7858310000000001</v>
      </c>
      <c r="M25">
        <v>2.014218</v>
      </c>
      <c r="P25">
        <v>1.248464</v>
      </c>
      <c r="Q25">
        <v>0.245098</v>
      </c>
      <c r="R25">
        <v>2</v>
      </c>
      <c r="Y25">
        <v>0.983607</v>
      </c>
      <c r="AC25">
        <v>0.009055</v>
      </c>
      <c r="AE25">
        <v>1.32071</v>
      </c>
      <c r="AF25">
        <v>1.98252</v>
      </c>
      <c r="AG25">
        <v>1.210318</v>
      </c>
      <c r="AJ25">
        <v>2.5155760000000003</v>
      </c>
      <c r="AK25">
        <v>5.42115</v>
      </c>
      <c r="AL25" s="8">
        <v>19.727491999999998</v>
      </c>
      <c r="AM25" s="8">
        <v>0.009055</v>
      </c>
      <c r="AN25" s="8">
        <v>0.573772</v>
      </c>
      <c r="AO25" s="8">
        <f t="shared" si="0"/>
        <v>20.301263999999996</v>
      </c>
      <c r="AP25" s="8">
        <f t="shared" si="1"/>
        <v>20.310318999999996</v>
      </c>
      <c r="AQ25" s="8">
        <f t="shared" si="2"/>
        <v>17.707775999999992</v>
      </c>
      <c r="AR25" s="8">
        <v>38.01809499999999</v>
      </c>
    </row>
    <row r="26" spans="1:44" ht="15">
      <c r="A26" s="4" t="s">
        <v>162</v>
      </c>
      <c r="F26">
        <v>0.751879</v>
      </c>
      <c r="K26">
        <v>0.49751199999999995</v>
      </c>
      <c r="M26">
        <v>1.22549</v>
      </c>
      <c r="P26">
        <v>0.154028</v>
      </c>
      <c r="Q26">
        <v>4.723711</v>
      </c>
      <c r="R26">
        <v>1.656215</v>
      </c>
      <c r="W26">
        <v>4.481332</v>
      </c>
      <c r="Y26">
        <v>4.477727</v>
      </c>
      <c r="AF26">
        <v>3.330756</v>
      </c>
      <c r="AJ26">
        <v>5.944933</v>
      </c>
      <c r="AK26">
        <v>32.536834</v>
      </c>
      <c r="AL26" s="8">
        <v>59.78041700000002</v>
      </c>
      <c r="AM26" s="8"/>
      <c r="AN26" s="8">
        <v>3.420443</v>
      </c>
      <c r="AO26" s="8">
        <f t="shared" si="0"/>
        <v>63.20086000000002</v>
      </c>
      <c r="AP26" s="8">
        <f t="shared" si="1"/>
        <v>63.20086000000002</v>
      </c>
      <c r="AQ26" s="8">
        <f t="shared" si="2"/>
        <v>8.695558000000005</v>
      </c>
      <c r="AR26" s="8">
        <v>71.89641800000003</v>
      </c>
    </row>
    <row r="27" spans="1:44" ht="15">
      <c r="A27" s="4" t="s">
        <v>163</v>
      </c>
      <c r="B27">
        <v>7.342993000000001</v>
      </c>
      <c r="C27">
        <v>0.121802</v>
      </c>
      <c r="D27">
        <v>2.503859</v>
      </c>
      <c r="F27">
        <v>10.865146999999997</v>
      </c>
      <c r="H27">
        <v>0.21837</v>
      </c>
      <c r="I27">
        <v>5.628031999999999</v>
      </c>
      <c r="K27">
        <v>2.9301310000000003</v>
      </c>
      <c r="L27">
        <v>6.218288</v>
      </c>
      <c r="M27">
        <v>15.314801999999998</v>
      </c>
      <c r="P27">
        <v>4.021168</v>
      </c>
      <c r="Q27">
        <v>9.371745999999998</v>
      </c>
      <c r="R27">
        <v>12.671337999999999</v>
      </c>
      <c r="T27" s="49">
        <v>11</v>
      </c>
      <c r="U27">
        <v>0.168163</v>
      </c>
      <c r="W27">
        <v>35.078223</v>
      </c>
      <c r="X27">
        <v>0.7376480000000001</v>
      </c>
      <c r="Y27">
        <v>13.435773</v>
      </c>
      <c r="AC27">
        <v>3</v>
      </c>
      <c r="AD27">
        <v>0.032592</v>
      </c>
      <c r="AE27">
        <v>2.9658050000000005</v>
      </c>
      <c r="AF27">
        <v>7.790082</v>
      </c>
      <c r="AG27">
        <v>3.541499</v>
      </c>
      <c r="AJ27">
        <v>73.21116200000002</v>
      </c>
      <c r="AK27">
        <v>253.36274</v>
      </c>
      <c r="AL27" s="8">
        <v>467.2804009999997</v>
      </c>
      <c r="AM27" s="8">
        <v>3.341332</v>
      </c>
      <c r="AN27" s="8">
        <v>52.326602</v>
      </c>
      <c r="AO27" s="8">
        <f t="shared" si="0"/>
        <v>519.6070029999997</v>
      </c>
      <c r="AP27" s="8">
        <f t="shared" si="1"/>
        <v>522.9483349999997</v>
      </c>
      <c r="AQ27" s="8">
        <f t="shared" si="2"/>
        <v>30.80785299999991</v>
      </c>
      <c r="AR27" s="8">
        <v>553.7561879999996</v>
      </c>
    </row>
    <row r="28" spans="1:44" ht="15">
      <c r="A28" s="4" t="s">
        <v>164</v>
      </c>
      <c r="F28">
        <v>2.2449280000000003</v>
      </c>
      <c r="I28">
        <v>0.396758</v>
      </c>
      <c r="K28">
        <v>0.033806</v>
      </c>
      <c r="M28">
        <v>0.609756</v>
      </c>
      <c r="P28">
        <v>0.180584</v>
      </c>
      <c r="Q28">
        <v>0.02</v>
      </c>
      <c r="R28">
        <v>2.6071210000000002</v>
      </c>
      <c r="T28" s="49"/>
      <c r="U28">
        <v>0.265252</v>
      </c>
      <c r="W28">
        <v>2.120106</v>
      </c>
      <c r="Y28">
        <v>0.112</v>
      </c>
      <c r="AF28">
        <v>0.056</v>
      </c>
      <c r="AG28">
        <v>0.68593</v>
      </c>
      <c r="AH28">
        <v>0.15</v>
      </c>
      <c r="AJ28">
        <v>0.1</v>
      </c>
      <c r="AK28">
        <v>4.545246000000001</v>
      </c>
      <c r="AL28" s="8">
        <v>13.977486999999998</v>
      </c>
      <c r="AM28" s="8">
        <v>0.15</v>
      </c>
      <c r="AN28" s="8">
        <v>3.2637080000000003</v>
      </c>
      <c r="AO28" s="8">
        <f t="shared" si="0"/>
        <v>17.241194999999998</v>
      </c>
      <c r="AP28" s="8">
        <f t="shared" si="1"/>
        <v>17.391194999999996</v>
      </c>
      <c r="AQ28" s="8">
        <f t="shared" si="2"/>
        <v>4.075831000000004</v>
      </c>
      <c r="AR28" s="8">
        <v>21.467026</v>
      </c>
    </row>
    <row r="29" spans="1:44" ht="15">
      <c r="A29" s="4" t="s">
        <v>165</v>
      </c>
      <c r="B29">
        <v>0.049243</v>
      </c>
      <c r="C29">
        <v>0.124844</v>
      </c>
      <c r="D29">
        <v>0.601685</v>
      </c>
      <c r="F29">
        <v>0.763359</v>
      </c>
      <c r="I29">
        <v>0.362318</v>
      </c>
      <c r="M29">
        <v>0.609756</v>
      </c>
      <c r="Q29">
        <v>1.1438860000000002</v>
      </c>
      <c r="R29">
        <v>2.4</v>
      </c>
      <c r="T29" s="49"/>
      <c r="W29">
        <v>3.11702</v>
      </c>
      <c r="X29">
        <v>0.13958</v>
      </c>
      <c r="Y29">
        <v>0.107</v>
      </c>
      <c r="AD29">
        <v>0.080695</v>
      </c>
      <c r="AG29">
        <v>0.793651</v>
      </c>
      <c r="AJ29">
        <v>0.051824</v>
      </c>
      <c r="AK29">
        <v>6.63807</v>
      </c>
      <c r="AL29" s="8">
        <v>16.902236000000002</v>
      </c>
      <c r="AM29" s="8">
        <v>0.080695</v>
      </c>
      <c r="AN29" s="8">
        <v>14.811342000000002</v>
      </c>
      <c r="AO29" s="8">
        <f t="shared" si="0"/>
        <v>31.713578000000005</v>
      </c>
      <c r="AP29" s="8">
        <f t="shared" si="1"/>
        <v>31.794273000000004</v>
      </c>
      <c r="AQ29" s="8">
        <f t="shared" si="2"/>
        <v>0.46371099999999643</v>
      </c>
      <c r="AR29" s="8">
        <v>32.257984</v>
      </c>
    </row>
    <row r="30" spans="1:44" ht="15">
      <c r="A30" s="4" t="s">
        <v>166</v>
      </c>
      <c r="B30">
        <v>0.427214</v>
      </c>
      <c r="C30">
        <v>0.475031</v>
      </c>
      <c r="D30">
        <v>3.190699</v>
      </c>
      <c r="F30">
        <v>7.100757</v>
      </c>
      <c r="I30">
        <v>0.807967</v>
      </c>
      <c r="K30">
        <v>0.480649</v>
      </c>
      <c r="L30">
        <v>0.132626</v>
      </c>
      <c r="M30">
        <v>1.524019</v>
      </c>
      <c r="P30">
        <v>0.601685</v>
      </c>
      <c r="Q30">
        <v>1.114416</v>
      </c>
      <c r="R30">
        <v>4.568981000000001</v>
      </c>
      <c r="T30" s="49"/>
      <c r="W30">
        <v>5.6263749999999995</v>
      </c>
      <c r="Y30">
        <v>1.454418</v>
      </c>
      <c r="AD30">
        <v>0.007599</v>
      </c>
      <c r="AE30">
        <v>0.10179</v>
      </c>
      <c r="AF30">
        <v>6.8517660000000005</v>
      </c>
      <c r="AG30">
        <v>1.223729</v>
      </c>
      <c r="AJ30">
        <v>16.885237</v>
      </c>
      <c r="AK30">
        <v>41.830667000000005</v>
      </c>
      <c r="AL30" s="8">
        <v>94.398026</v>
      </c>
      <c r="AM30" s="8">
        <v>0.007599</v>
      </c>
      <c r="AN30" s="8">
        <v>7.766992</v>
      </c>
      <c r="AO30" s="8">
        <f t="shared" si="0"/>
        <v>102.165018</v>
      </c>
      <c r="AP30" s="8">
        <f t="shared" si="1"/>
        <v>102.172617</v>
      </c>
      <c r="AQ30" s="8">
        <f t="shared" si="2"/>
        <v>10.1186</v>
      </c>
      <c r="AR30" s="8">
        <v>112.291217</v>
      </c>
    </row>
    <row r="31" spans="1:44" ht="15">
      <c r="A31" s="4" t="s">
        <v>167</v>
      </c>
      <c r="D31">
        <v>1.218027</v>
      </c>
      <c r="F31">
        <v>1.2365080000000002</v>
      </c>
      <c r="I31">
        <v>1.037005</v>
      </c>
      <c r="L31">
        <v>5.138935</v>
      </c>
      <c r="M31">
        <v>1.2660319999999998</v>
      </c>
      <c r="P31">
        <v>0.627522</v>
      </c>
      <c r="Q31">
        <v>3.558567</v>
      </c>
      <c r="R31">
        <v>4.1771579999999995</v>
      </c>
      <c r="S31" s="50">
        <v>0.04</v>
      </c>
      <c r="T31" s="49"/>
      <c r="W31">
        <v>2.509229</v>
      </c>
      <c r="Y31">
        <v>0.6946080000000001</v>
      </c>
      <c r="AF31">
        <v>1.176462</v>
      </c>
      <c r="AG31">
        <v>2.5591549999999996</v>
      </c>
      <c r="AJ31">
        <v>2.9195909999999996</v>
      </c>
      <c r="AK31">
        <v>16.286518</v>
      </c>
      <c r="AL31" s="8">
        <v>44.40531700000001</v>
      </c>
      <c r="AM31" s="8">
        <v>0.04</v>
      </c>
      <c r="AN31" s="8">
        <v>11.492035</v>
      </c>
      <c r="AO31" s="8">
        <f t="shared" si="0"/>
        <v>55.89735200000001</v>
      </c>
      <c r="AP31" s="8">
        <f t="shared" si="1"/>
        <v>55.93735200000001</v>
      </c>
      <c r="AQ31" s="8">
        <f t="shared" si="2"/>
        <v>1.5904130000000052</v>
      </c>
      <c r="AR31" s="8">
        <v>57.52776500000002</v>
      </c>
    </row>
    <row r="32" spans="1:44" ht="15">
      <c r="A32" s="4" t="s">
        <v>168</v>
      </c>
      <c r="P32">
        <v>0.497512</v>
      </c>
      <c r="R32">
        <v>1.213299</v>
      </c>
      <c r="T32" s="49"/>
      <c r="X32">
        <v>0.164933</v>
      </c>
      <c r="AD32">
        <v>1.938043</v>
      </c>
      <c r="AF32">
        <v>1.159669</v>
      </c>
      <c r="AG32">
        <v>0.20952400000000002</v>
      </c>
      <c r="AL32" s="8">
        <v>3.244937</v>
      </c>
      <c r="AM32" s="8">
        <v>1.938043</v>
      </c>
      <c r="AN32" s="8">
        <v>7.5929969999999996</v>
      </c>
      <c r="AO32" s="8">
        <f t="shared" si="0"/>
        <v>10.837934</v>
      </c>
      <c r="AP32" s="8">
        <f t="shared" si="1"/>
        <v>12.775977000000001</v>
      </c>
      <c r="AQ32" s="8">
        <f t="shared" si="2"/>
        <v>0.05318699999999765</v>
      </c>
      <c r="AR32" s="8">
        <v>12.829163999999999</v>
      </c>
    </row>
    <row r="33" spans="1:44" ht="15">
      <c r="A33" s="14" t="s">
        <v>304</v>
      </c>
      <c r="B33">
        <v>36.873899</v>
      </c>
      <c r="C33">
        <v>3.081227</v>
      </c>
      <c r="D33">
        <v>20.39393</v>
      </c>
      <c r="E33">
        <v>0</v>
      </c>
      <c r="F33">
        <v>72.82276399999999</v>
      </c>
      <c r="G33">
        <v>3.1647749999999997</v>
      </c>
      <c r="H33">
        <v>0.670435</v>
      </c>
      <c r="I33">
        <v>122.693799</v>
      </c>
      <c r="J33">
        <v>0.075792</v>
      </c>
      <c r="K33">
        <v>45.97007700000001</v>
      </c>
      <c r="L33">
        <v>60.239453999999974</v>
      </c>
      <c r="M33">
        <v>133.44764800000007</v>
      </c>
      <c r="N33">
        <v>1.7453739999999998</v>
      </c>
      <c r="O33">
        <v>0</v>
      </c>
      <c r="P33">
        <v>32.96208099999998</v>
      </c>
      <c r="Q33">
        <v>12.183698000000001</v>
      </c>
      <c r="R33">
        <v>64.58131200000001</v>
      </c>
      <c r="S33">
        <v>93.06672000000002</v>
      </c>
      <c r="T33" s="49"/>
      <c r="U33">
        <v>6.298951000000001</v>
      </c>
      <c r="V33">
        <v>0</v>
      </c>
      <c r="W33">
        <v>102.65100000000004</v>
      </c>
      <c r="X33">
        <v>1.5939659999999998</v>
      </c>
      <c r="Y33">
        <v>97.98872600000004</v>
      </c>
      <c r="Z33">
        <v>0</v>
      </c>
      <c r="AA33">
        <v>1.4562089999999999</v>
      </c>
      <c r="AB33">
        <v>17.019116</v>
      </c>
      <c r="AC33">
        <v>31.34948700000001</v>
      </c>
      <c r="AD33">
        <v>2.707414</v>
      </c>
      <c r="AE33">
        <v>42.07097200000001</v>
      </c>
      <c r="AF33">
        <v>104.94246000000001</v>
      </c>
      <c r="AG33">
        <v>113.28760599999993</v>
      </c>
      <c r="AH33">
        <v>8.822236</v>
      </c>
      <c r="AI33">
        <v>96.83398899999996</v>
      </c>
      <c r="AJ33">
        <v>95.41881600000005</v>
      </c>
      <c r="AK33">
        <v>332.6212669999997</v>
      </c>
      <c r="AL33" s="8"/>
      <c r="AM33" s="8"/>
      <c r="AN33" s="8"/>
      <c r="AO33" s="8"/>
      <c r="AP33" s="8"/>
      <c r="AQ33" s="8"/>
      <c r="AR33" s="8"/>
    </row>
    <row r="34" spans="1:44" s="36" customFormat="1" ht="15">
      <c r="A34" s="5" t="s">
        <v>257</v>
      </c>
      <c r="B34" s="36">
        <v>69.076907</v>
      </c>
      <c r="C34" s="36">
        <v>6.1860420000000005</v>
      </c>
      <c r="D34" s="36">
        <v>49.457099</v>
      </c>
      <c r="E34" s="36">
        <v>0</v>
      </c>
      <c r="F34" s="36">
        <v>142.91013099999998</v>
      </c>
      <c r="G34" s="36">
        <v>3.1647749999999997</v>
      </c>
      <c r="H34" s="36">
        <v>1.0890870000000001</v>
      </c>
      <c r="I34" s="36">
        <v>153.18093499999998</v>
      </c>
      <c r="J34" s="36">
        <v>0.134898</v>
      </c>
      <c r="K34" s="36">
        <v>60.330624000000014</v>
      </c>
      <c r="L34" s="36">
        <v>89.83135999999998</v>
      </c>
      <c r="M34" s="36">
        <v>189.14536700000008</v>
      </c>
      <c r="N34" s="36">
        <v>1.8855419999999998</v>
      </c>
      <c r="O34" s="36">
        <v>0.41552</v>
      </c>
      <c r="P34" s="36">
        <v>55.08617799999998</v>
      </c>
      <c r="Q34" s="36">
        <v>51.194128</v>
      </c>
      <c r="R34" s="36">
        <v>206.45569</v>
      </c>
      <c r="S34" s="36">
        <v>118.25196600000001</v>
      </c>
      <c r="T34" s="55">
        <v>11</v>
      </c>
      <c r="U34" s="36">
        <v>10.347727</v>
      </c>
      <c r="V34" s="36">
        <v>0</v>
      </c>
      <c r="W34" s="36">
        <v>211.01995600000004</v>
      </c>
      <c r="X34" s="36">
        <v>5.37259</v>
      </c>
      <c r="Y34" s="36">
        <v>161.69961000000004</v>
      </c>
      <c r="Z34" s="36">
        <v>0.161804</v>
      </c>
      <c r="AA34" s="36">
        <v>2.799451</v>
      </c>
      <c r="AB34" s="36">
        <v>17.498293</v>
      </c>
      <c r="AC34" s="36">
        <v>35.05781000000001</v>
      </c>
      <c r="AD34" s="36">
        <v>5.1493199999999995</v>
      </c>
      <c r="AE34" s="36">
        <v>53.33011700000001</v>
      </c>
      <c r="AF34" s="36">
        <v>187.566899</v>
      </c>
      <c r="AG34" s="36">
        <v>150.25995299999994</v>
      </c>
      <c r="AH34" s="36">
        <v>9.972236</v>
      </c>
      <c r="AI34" s="36">
        <v>101.37445399999996</v>
      </c>
      <c r="AJ34" s="36">
        <v>307.6228210000001</v>
      </c>
      <c r="AK34" s="36">
        <v>1053.4099879999997</v>
      </c>
      <c r="AL34" s="9">
        <v>3218.169114999999</v>
      </c>
      <c r="AM34" s="9">
        <v>325.69291799999985</v>
      </c>
      <c r="AN34" s="9">
        <v>834.7307600000004</v>
      </c>
      <c r="AO34" s="9">
        <f t="shared" si="0"/>
        <v>4052.899874999999</v>
      </c>
      <c r="AP34" s="9">
        <f t="shared" si="1"/>
        <v>4378.592792999999</v>
      </c>
      <c r="AQ34" s="9">
        <f t="shared" si="2"/>
        <v>363.1872969999995</v>
      </c>
      <c r="AR34" s="9">
        <v>4741.780089999998</v>
      </c>
    </row>
    <row r="35" spans="1:44" ht="15">
      <c r="A35" s="9" t="s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>
        <f aca="true" t="shared" si="3" ref="AL35:AR35">SUM(AL2:AL32)</f>
        <v>1693.5828049999998</v>
      </c>
      <c r="AM35" s="9">
        <f t="shared" si="3"/>
        <v>50.761005</v>
      </c>
      <c r="AN35" s="9">
        <f t="shared" si="3"/>
        <v>254.42914399999998</v>
      </c>
      <c r="AO35" s="9">
        <f t="shared" si="3"/>
        <v>1948.0119489999995</v>
      </c>
      <c r="AP35" s="9">
        <f t="shared" si="3"/>
        <v>1998.7729539999993</v>
      </c>
      <c r="AQ35" s="9">
        <f t="shared" si="3"/>
        <v>198.12798199999995</v>
      </c>
      <c r="AR35" s="9">
        <f t="shared" si="3"/>
        <v>2196.900936</v>
      </c>
    </row>
    <row r="36" spans="1:44" ht="15">
      <c r="A36" s="9" t="s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>
        <f>AL34-AL35</f>
        <v>1524.586309999999</v>
      </c>
      <c r="AM36" s="9">
        <f aca="true" t="shared" si="4" ref="AM36:AR36">AM34-AM35</f>
        <v>274.93191299999984</v>
      </c>
      <c r="AN36" s="9">
        <f t="shared" si="4"/>
        <v>580.3016160000004</v>
      </c>
      <c r="AO36" s="9">
        <f t="shared" si="4"/>
        <v>2104.8879259999994</v>
      </c>
      <c r="AP36" s="9">
        <f t="shared" si="4"/>
        <v>2379.819839</v>
      </c>
      <c r="AQ36" s="9">
        <f t="shared" si="4"/>
        <v>165.05931499999954</v>
      </c>
      <c r="AR36" s="9">
        <f t="shared" si="4"/>
        <v>2544.8791539999984</v>
      </c>
    </row>
    <row r="37" spans="1:37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44" ht="15">
      <c r="A38" s="5" t="s">
        <v>256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 t="s">
        <v>32</v>
      </c>
      <c r="AM38" s="5" t="s">
        <v>254</v>
      </c>
      <c r="AN38" s="5" t="s">
        <v>24</v>
      </c>
      <c r="AO38" s="5" t="s">
        <v>26</v>
      </c>
      <c r="AP38" s="5" t="s">
        <v>255</v>
      </c>
      <c r="AQ38" s="5" t="s">
        <v>252</v>
      </c>
      <c r="AR38" s="5" t="s">
        <v>253</v>
      </c>
    </row>
    <row r="39" spans="1:44" ht="15">
      <c r="A39" s="4" t="s">
        <v>138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15">
        <f>AL2/$AR2</f>
        <v>0.8077657269242922</v>
      </c>
      <c r="AM39" s="15">
        <f aca="true" t="shared" si="5" ref="AM39:AR39">AM2/$AR2</f>
        <v>0.0389917313649246</v>
      </c>
      <c r="AN39" s="15">
        <f t="shared" si="5"/>
        <v>0.08677314934460412</v>
      </c>
      <c r="AO39" s="15">
        <f t="shared" si="5"/>
        <v>0.8945388762688964</v>
      </c>
      <c r="AP39" s="15">
        <f t="shared" si="5"/>
        <v>0.9335306076338209</v>
      </c>
      <c r="AQ39" s="15">
        <f t="shared" si="5"/>
        <v>0.06646939236617909</v>
      </c>
      <c r="AR39" s="15">
        <f t="shared" si="5"/>
        <v>1</v>
      </c>
    </row>
    <row r="40" spans="1:44" ht="15">
      <c r="A40" s="4" t="s">
        <v>139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15">
        <f aca="true" t="shared" si="6" ref="AL40:AR40">AL3/$AR3</f>
        <v>0.9809540120299827</v>
      </c>
      <c r="AM40" s="15">
        <f t="shared" si="6"/>
        <v>0.0003076399284447986</v>
      </c>
      <c r="AN40" s="15">
        <f t="shared" si="6"/>
        <v>0.011852705017131933</v>
      </c>
      <c r="AO40" s="15">
        <f t="shared" si="6"/>
        <v>0.9928067170471145</v>
      </c>
      <c r="AP40" s="15">
        <f t="shared" si="6"/>
        <v>0.9931143569755593</v>
      </c>
      <c r="AQ40" s="15">
        <f t="shared" si="6"/>
        <v>0.006885643024440738</v>
      </c>
      <c r="AR40" s="15">
        <f t="shared" si="6"/>
        <v>1</v>
      </c>
    </row>
    <row r="41" spans="1:44" ht="15">
      <c r="A41" s="4" t="s">
        <v>140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15">
        <f aca="true" t="shared" si="7" ref="AL41:AR41">AL4/$AR4</f>
        <v>0.8204992056821138</v>
      </c>
      <c r="AM41" s="15">
        <f t="shared" si="7"/>
        <v>0</v>
      </c>
      <c r="AN41" s="15">
        <f t="shared" si="7"/>
        <v>0</v>
      </c>
      <c r="AO41" s="15">
        <f t="shared" si="7"/>
        <v>0.8204992056821138</v>
      </c>
      <c r="AP41" s="15">
        <f t="shared" si="7"/>
        <v>0.8204992056821138</v>
      </c>
      <c r="AQ41" s="15">
        <f t="shared" si="7"/>
        <v>0.17950079431788626</v>
      </c>
      <c r="AR41" s="15">
        <f t="shared" si="7"/>
        <v>1</v>
      </c>
    </row>
    <row r="42" spans="1:44" ht="15">
      <c r="A42" s="4" t="s">
        <v>141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15">
        <f aca="true" t="shared" si="8" ref="AL42:AR42">AL5/$AR5</f>
        <v>0.6540335640598773</v>
      </c>
      <c r="AM42" s="15">
        <f t="shared" si="8"/>
        <v>0</v>
      </c>
      <c r="AN42" s="15">
        <f t="shared" si="8"/>
        <v>0.2002878898226038</v>
      </c>
      <c r="AO42" s="15">
        <f t="shared" si="8"/>
        <v>0.854321453882481</v>
      </c>
      <c r="AP42" s="15">
        <f t="shared" si="8"/>
        <v>0.854321453882481</v>
      </c>
      <c r="AQ42" s="15">
        <f t="shared" si="8"/>
        <v>0.145678546117519</v>
      </c>
      <c r="AR42" s="15">
        <f t="shared" si="8"/>
        <v>1</v>
      </c>
    </row>
    <row r="43" spans="1:44" ht="15">
      <c r="A43" s="4" t="s">
        <v>142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15">
        <f aca="true" t="shared" si="9" ref="AL43:AR43">AL6/$AR6</f>
        <v>0.3953522840470011</v>
      </c>
      <c r="AM43" s="15">
        <f t="shared" si="9"/>
        <v>0</v>
      </c>
      <c r="AN43" s="15">
        <f t="shared" si="9"/>
        <v>0</v>
      </c>
      <c r="AO43" s="15">
        <f t="shared" si="9"/>
        <v>0.3953522840470011</v>
      </c>
      <c r="AP43" s="15">
        <f t="shared" si="9"/>
        <v>0.3953522840470011</v>
      </c>
      <c r="AQ43" s="15">
        <f t="shared" si="9"/>
        <v>0.6046477159529989</v>
      </c>
      <c r="AR43" s="15">
        <f t="shared" si="9"/>
        <v>1</v>
      </c>
    </row>
    <row r="44" spans="1:44" ht="15">
      <c r="A44" s="4" t="s">
        <v>143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15">
        <f aca="true" t="shared" si="10" ref="AL44:AR44">AL7/$AR7</f>
        <v>0.828364798364874</v>
      </c>
      <c r="AM44" s="15">
        <f t="shared" si="10"/>
        <v>0.0025967530647285366</v>
      </c>
      <c r="AN44" s="15">
        <f t="shared" si="10"/>
        <v>0.033086427865189026</v>
      </c>
      <c r="AO44" s="15">
        <f t="shared" si="10"/>
        <v>0.8614512262300631</v>
      </c>
      <c r="AP44" s="15">
        <f t="shared" si="10"/>
        <v>0.8640479792947916</v>
      </c>
      <c r="AQ44" s="15">
        <f t="shared" si="10"/>
        <v>0.13595202070520834</v>
      </c>
      <c r="AR44" s="15">
        <f t="shared" si="10"/>
        <v>1</v>
      </c>
    </row>
    <row r="45" spans="1:44" ht="15">
      <c r="A45" s="4" t="s">
        <v>144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15">
        <f aca="true" t="shared" si="11" ref="AL45:AR45">AL8/$AR8</f>
        <v>0.5315872876144996</v>
      </c>
      <c r="AM45" s="15">
        <f t="shared" si="11"/>
        <v>0.0002183250330522267</v>
      </c>
      <c r="AN45" s="15">
        <f t="shared" si="11"/>
        <v>0.43174960791007294</v>
      </c>
      <c r="AO45" s="15">
        <f t="shared" si="11"/>
        <v>0.9633368955245726</v>
      </c>
      <c r="AP45" s="15">
        <f t="shared" si="11"/>
        <v>0.9635552205576248</v>
      </c>
      <c r="AQ45" s="15">
        <f t="shared" si="11"/>
        <v>0.03644477944237523</v>
      </c>
      <c r="AR45" s="15">
        <f t="shared" si="11"/>
        <v>1</v>
      </c>
    </row>
    <row r="46" spans="1:44" ht="15">
      <c r="A46" s="4" t="s">
        <v>145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15">
        <f aca="true" t="shared" si="12" ref="AL46:AR46">AL9/$AR9</f>
        <v>0.3807106386495738</v>
      </c>
      <c r="AM46" s="15">
        <f t="shared" si="12"/>
        <v>0</v>
      </c>
      <c r="AN46" s="15">
        <f t="shared" si="12"/>
        <v>0.0775272474305296</v>
      </c>
      <c r="AO46" s="15">
        <f t="shared" si="12"/>
        <v>0.45823788608010335</v>
      </c>
      <c r="AP46" s="15">
        <f t="shared" si="12"/>
        <v>0.45823788608010335</v>
      </c>
      <c r="AQ46" s="15">
        <f t="shared" si="12"/>
        <v>0.5417621139198966</v>
      </c>
      <c r="AR46" s="15">
        <f t="shared" si="12"/>
        <v>1</v>
      </c>
    </row>
    <row r="47" spans="1:44" ht="15">
      <c r="A47" s="4" t="s">
        <v>146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15">
        <f aca="true" t="shared" si="13" ref="AL47:AR47">AL10/$AR10</f>
        <v>0.7614072324989476</v>
      </c>
      <c r="AM47" s="15">
        <f t="shared" si="13"/>
        <v>0.0006330708037123221</v>
      </c>
      <c r="AN47" s="15">
        <f t="shared" si="13"/>
        <v>0.09212693517383083</v>
      </c>
      <c r="AO47" s="15">
        <f t="shared" si="13"/>
        <v>0.8535341676727785</v>
      </c>
      <c r="AP47" s="15">
        <f t="shared" si="13"/>
        <v>0.8541672384764907</v>
      </c>
      <c r="AQ47" s="15">
        <f t="shared" si="13"/>
        <v>0.14583276152350927</v>
      </c>
      <c r="AR47" s="15">
        <f t="shared" si="13"/>
        <v>1</v>
      </c>
    </row>
    <row r="48" spans="1:44" ht="15">
      <c r="A48" s="4" t="s">
        <v>147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15">
        <f aca="true" t="shared" si="14" ref="AL48:AR48">AL11/$AR11</f>
        <v>0.7189816417833017</v>
      </c>
      <c r="AM48" s="15">
        <f t="shared" si="14"/>
        <v>0.16985666384481676</v>
      </c>
      <c r="AN48" s="15">
        <f t="shared" si="14"/>
        <v>0.1022796590916741</v>
      </c>
      <c r="AO48" s="15">
        <f t="shared" si="14"/>
        <v>0.8212613008749758</v>
      </c>
      <c r="AP48" s="15">
        <f t="shared" si="14"/>
        <v>0.9911179647197925</v>
      </c>
      <c r="AQ48" s="15">
        <f t="shared" si="14"/>
        <v>0.00888203528020744</v>
      </c>
      <c r="AR48" s="15">
        <f t="shared" si="14"/>
        <v>1</v>
      </c>
    </row>
    <row r="49" spans="1:44" ht="15">
      <c r="A49" s="4" t="s">
        <v>148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15">
        <f aca="true" t="shared" si="15" ref="AL49:AR49">AL12/$AR12</f>
        <v>0.6956614762578324</v>
      </c>
      <c r="AM49" s="15">
        <f t="shared" si="15"/>
        <v>0.009621655286859125</v>
      </c>
      <c r="AN49" s="15">
        <f t="shared" si="15"/>
        <v>0.23626067562925554</v>
      </c>
      <c r="AO49" s="15">
        <f t="shared" si="15"/>
        <v>0.9319221518870878</v>
      </c>
      <c r="AP49" s="15">
        <f t="shared" si="15"/>
        <v>0.9415438071739469</v>
      </c>
      <c r="AQ49" s="15">
        <f t="shared" si="15"/>
        <v>0.058456192826053084</v>
      </c>
      <c r="AR49" s="15">
        <f t="shared" si="15"/>
        <v>1</v>
      </c>
    </row>
    <row r="50" spans="1:44" ht="15">
      <c r="A50" s="4" t="s">
        <v>149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15">
        <f aca="true" t="shared" si="16" ref="AL50:AR50">AL13/$AR13</f>
        <v>0.7007796247291201</v>
      </c>
      <c r="AM50" s="15">
        <f t="shared" si="16"/>
        <v>0.00032470260149269686</v>
      </c>
      <c r="AN50" s="15">
        <f t="shared" si="16"/>
        <v>0.2020260916341229</v>
      </c>
      <c r="AO50" s="15">
        <f t="shared" si="16"/>
        <v>0.902805716363243</v>
      </c>
      <c r="AP50" s="15">
        <f t="shared" si="16"/>
        <v>0.9031304189647358</v>
      </c>
      <c r="AQ50" s="15">
        <f t="shared" si="16"/>
        <v>0.09686958103526425</v>
      </c>
      <c r="AR50" s="15">
        <f t="shared" si="16"/>
        <v>1</v>
      </c>
    </row>
    <row r="51" spans="1:44" ht="15">
      <c r="A51" s="4" t="s">
        <v>150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15">
        <f aca="true" t="shared" si="17" ref="AL51:AR51">AL14/$AR14</f>
        <v>0.4567080436316097</v>
      </c>
      <c r="AM51" s="15">
        <f t="shared" si="17"/>
        <v>0.003034651317804922</v>
      </c>
      <c r="AN51" s="15">
        <f t="shared" si="17"/>
        <v>0.32407739392641854</v>
      </c>
      <c r="AO51" s="15">
        <f t="shared" si="17"/>
        <v>0.7807854375580282</v>
      </c>
      <c r="AP51" s="15">
        <f t="shared" si="17"/>
        <v>0.7838200888758331</v>
      </c>
      <c r="AQ51" s="15">
        <f t="shared" si="17"/>
        <v>0.21617991112416693</v>
      </c>
      <c r="AR51" s="15">
        <f t="shared" si="17"/>
        <v>1</v>
      </c>
    </row>
    <row r="52" spans="1:44" ht="15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15">
        <f aca="true" t="shared" si="18" ref="AL52:AR52">AL15/$AR15</f>
        <v>0.46202096575394663</v>
      </c>
      <c r="AM52" s="15">
        <f t="shared" si="18"/>
        <v>0</v>
      </c>
      <c r="AN52" s="15">
        <f t="shared" si="18"/>
        <v>0</v>
      </c>
      <c r="AO52" s="15">
        <f t="shared" si="18"/>
        <v>0.46202096575394663</v>
      </c>
      <c r="AP52" s="15">
        <f t="shared" si="18"/>
        <v>0.46202096575394663</v>
      </c>
      <c r="AQ52" s="15">
        <f t="shared" si="18"/>
        <v>0.5379790342460534</v>
      </c>
      <c r="AR52" s="15">
        <f t="shared" si="18"/>
        <v>1</v>
      </c>
    </row>
    <row r="53" spans="1:44" ht="15">
      <c r="A53" s="4" t="s">
        <v>152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15">
        <f aca="true" t="shared" si="19" ref="AL53:AR53">AL16/$AR16</f>
        <v>0.8404307024214239</v>
      </c>
      <c r="AM53" s="15">
        <f t="shared" si="19"/>
        <v>0</v>
      </c>
      <c r="AN53" s="15">
        <f t="shared" si="19"/>
        <v>0.1414595170638745</v>
      </c>
      <c r="AO53" s="15">
        <f t="shared" si="19"/>
        <v>0.9818902194852984</v>
      </c>
      <c r="AP53" s="15">
        <f t="shared" si="19"/>
        <v>0.9818902194852984</v>
      </c>
      <c r="AQ53" s="15">
        <f t="shared" si="19"/>
        <v>0.018109780514701527</v>
      </c>
      <c r="AR53" s="15">
        <f t="shared" si="19"/>
        <v>1</v>
      </c>
    </row>
    <row r="54" spans="1:44" ht="15">
      <c r="A54" s="4" t="s">
        <v>153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15">
        <f aca="true" t="shared" si="20" ref="AL54:AR54">AL17/$AR17</f>
        <v>0.8440055762717977</v>
      </c>
      <c r="AM54" s="15">
        <f t="shared" si="20"/>
        <v>0.0079682295348452</v>
      </c>
      <c r="AN54" s="15">
        <f t="shared" si="20"/>
        <v>0.12016491507811303</v>
      </c>
      <c r="AO54" s="15">
        <f t="shared" si="20"/>
        <v>0.9641704913499108</v>
      </c>
      <c r="AP54" s="15">
        <f t="shared" si="20"/>
        <v>0.9721387208847561</v>
      </c>
      <c r="AQ54" s="15">
        <f t="shared" si="20"/>
        <v>0.02786127911524391</v>
      </c>
      <c r="AR54" s="15">
        <f t="shared" si="20"/>
        <v>1</v>
      </c>
    </row>
    <row r="55" spans="1:44" ht="15">
      <c r="A55" s="4" t="s">
        <v>154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15">
        <f aca="true" t="shared" si="21" ref="AL55:AR55">AL18/$AR18</f>
        <v>0.794936426312568</v>
      </c>
      <c r="AM55" s="15">
        <f t="shared" si="21"/>
        <v>0</v>
      </c>
      <c r="AN55" s="15">
        <f t="shared" si="21"/>
        <v>0.1605604263666402</v>
      </c>
      <c r="AO55" s="15">
        <f t="shared" si="21"/>
        <v>0.9554968526792081</v>
      </c>
      <c r="AP55" s="15">
        <f t="shared" si="21"/>
        <v>0.9554968526792081</v>
      </c>
      <c r="AQ55" s="15">
        <f t="shared" si="21"/>
        <v>0.04450314732079187</v>
      </c>
      <c r="AR55" s="15">
        <f t="shared" si="21"/>
        <v>1</v>
      </c>
    </row>
    <row r="56" spans="1:44" ht="15">
      <c r="A56" s="4" t="s">
        <v>155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15">
        <f aca="true" t="shared" si="22" ref="AL56:AR56">AL19/$AR19</f>
        <v>0.5302736482496911</v>
      </c>
      <c r="AM56" s="15">
        <f t="shared" si="22"/>
        <v>0.03287779256801298</v>
      </c>
      <c r="AN56" s="15">
        <f t="shared" si="22"/>
        <v>0.06356386567527456</v>
      </c>
      <c r="AO56" s="15">
        <f t="shared" si="22"/>
        <v>0.5938375139249658</v>
      </c>
      <c r="AP56" s="15">
        <f t="shared" si="22"/>
        <v>0.6267153064929787</v>
      </c>
      <c r="AQ56" s="15">
        <f t="shared" si="22"/>
        <v>0.37328469350702126</v>
      </c>
      <c r="AR56" s="15">
        <f t="shared" si="22"/>
        <v>1</v>
      </c>
    </row>
    <row r="57" spans="1:44" ht="15">
      <c r="A57" s="4" t="s">
        <v>156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15">
        <f aca="true" t="shared" si="23" ref="AL57:AR57">AL20/$AR20</f>
        <v>0.8046310814544424</v>
      </c>
      <c r="AM57" s="15">
        <f t="shared" si="23"/>
        <v>0.19536891854555752</v>
      </c>
      <c r="AN57" s="15">
        <f t="shared" si="23"/>
        <v>0</v>
      </c>
      <c r="AO57" s="15">
        <f t="shared" si="23"/>
        <v>0.8046310814544424</v>
      </c>
      <c r="AP57" s="15">
        <f t="shared" si="23"/>
        <v>1</v>
      </c>
      <c r="AQ57" s="15">
        <f t="shared" si="23"/>
        <v>0</v>
      </c>
      <c r="AR57" s="15">
        <f t="shared" si="23"/>
        <v>1</v>
      </c>
    </row>
    <row r="58" spans="1:44" ht="15">
      <c r="A58" s="4" t="s">
        <v>157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15">
        <f aca="true" t="shared" si="24" ref="AL58:AR58">AL21/$AR21</f>
        <v>0.7408703941031638</v>
      </c>
      <c r="AM58" s="15">
        <f t="shared" si="24"/>
        <v>0</v>
      </c>
      <c r="AN58" s="15">
        <f t="shared" si="24"/>
        <v>0.12567538144639562</v>
      </c>
      <c r="AO58" s="15">
        <f t="shared" si="24"/>
        <v>0.8665457755495594</v>
      </c>
      <c r="AP58" s="15">
        <f t="shared" si="24"/>
        <v>0.8665457755495594</v>
      </c>
      <c r="AQ58" s="15">
        <f t="shared" si="24"/>
        <v>0.1334542244504407</v>
      </c>
      <c r="AR58" s="15">
        <f t="shared" si="24"/>
        <v>1</v>
      </c>
    </row>
    <row r="59" spans="1:44" ht="15">
      <c r="A59" s="4" t="s">
        <v>158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15">
        <f aca="true" t="shared" si="25" ref="AL59:AR59">AL22/$AR22</f>
        <v>0.7279124792397221</v>
      </c>
      <c r="AM59" s="15">
        <f t="shared" si="25"/>
        <v>0.2720875207602778</v>
      </c>
      <c r="AN59" s="15">
        <f t="shared" si="25"/>
        <v>0</v>
      </c>
      <c r="AO59" s="15">
        <f t="shared" si="25"/>
        <v>0.7279124792397221</v>
      </c>
      <c r="AP59" s="15">
        <f t="shared" si="25"/>
        <v>1</v>
      </c>
      <c r="AQ59" s="15">
        <f t="shared" si="25"/>
        <v>0</v>
      </c>
      <c r="AR59" s="15">
        <f t="shared" si="25"/>
        <v>1</v>
      </c>
    </row>
    <row r="60" spans="1:44" ht="15">
      <c r="A60" s="4" t="s">
        <v>159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15">
        <f aca="true" t="shared" si="26" ref="AL60:AR60">AL23/$AR23</f>
        <v>0.8092158737535722</v>
      </c>
      <c r="AM60" s="15">
        <f t="shared" si="26"/>
        <v>0.007840301969805171</v>
      </c>
      <c r="AN60" s="15">
        <f t="shared" si="26"/>
        <v>0.13459319360278957</v>
      </c>
      <c r="AO60" s="15">
        <f t="shared" si="26"/>
        <v>0.9438090673563618</v>
      </c>
      <c r="AP60" s="15">
        <f t="shared" si="26"/>
        <v>0.9516493693261671</v>
      </c>
      <c r="AQ60" s="15">
        <f t="shared" si="26"/>
        <v>0.04835063067383297</v>
      </c>
      <c r="AR60" s="15">
        <f t="shared" si="26"/>
        <v>1</v>
      </c>
    </row>
    <row r="61" spans="1:44" ht="15">
      <c r="A61" s="4" t="s">
        <v>160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15">
        <f aca="true" t="shared" si="27" ref="AL61:AR61">AL24/$AR24</f>
        <v>0.7331364285269687</v>
      </c>
      <c r="AM61" s="15">
        <f t="shared" si="27"/>
        <v>0</v>
      </c>
      <c r="AN61" s="15">
        <f t="shared" si="27"/>
        <v>0</v>
      </c>
      <c r="AO61" s="15">
        <f t="shared" si="27"/>
        <v>0.7331364285269687</v>
      </c>
      <c r="AP61" s="15">
        <f t="shared" si="27"/>
        <v>0.7331364285269687</v>
      </c>
      <c r="AQ61" s="15">
        <f t="shared" si="27"/>
        <v>0.26686357147303136</v>
      </c>
      <c r="AR61" s="15">
        <f t="shared" si="27"/>
        <v>1</v>
      </c>
    </row>
    <row r="62" spans="1:44" ht="15">
      <c r="A62" s="4" t="s">
        <v>161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15">
        <f aca="true" t="shared" si="28" ref="AL62:AR62">AL25/$AR25</f>
        <v>0.518897435550098</v>
      </c>
      <c r="AM62" s="15">
        <f t="shared" si="28"/>
        <v>0.00023817605800606273</v>
      </c>
      <c r="AN62" s="15">
        <f t="shared" si="28"/>
        <v>0.01509207654933789</v>
      </c>
      <c r="AO62" s="15">
        <f t="shared" si="28"/>
        <v>0.5339895120994359</v>
      </c>
      <c r="AP62" s="15">
        <f t="shared" si="28"/>
        <v>0.5342276881574419</v>
      </c>
      <c r="AQ62" s="15">
        <f t="shared" si="28"/>
        <v>0.4657723118425581</v>
      </c>
      <c r="AR62" s="15">
        <f t="shared" si="28"/>
        <v>1</v>
      </c>
    </row>
    <row r="63" spans="1:44" ht="15">
      <c r="A63" s="4" t="s">
        <v>162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15">
        <f aca="true" t="shared" si="29" ref="AL63:AR63">AL26/$AR26</f>
        <v>0.8314797685748405</v>
      </c>
      <c r="AM63" s="15">
        <f t="shared" si="29"/>
        <v>0</v>
      </c>
      <c r="AN63" s="15">
        <f t="shared" si="29"/>
        <v>0.0475745954409022</v>
      </c>
      <c r="AO63" s="15">
        <f t="shared" si="29"/>
        <v>0.8790543640157428</v>
      </c>
      <c r="AP63" s="15">
        <f t="shared" si="29"/>
        <v>0.8790543640157428</v>
      </c>
      <c r="AQ63" s="15">
        <f t="shared" si="29"/>
        <v>0.12094563598425727</v>
      </c>
      <c r="AR63" s="15">
        <f t="shared" si="29"/>
        <v>1</v>
      </c>
    </row>
    <row r="64" spans="1:44" ht="15">
      <c r="A64" s="4" t="s">
        <v>163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15">
        <f aca="true" t="shared" si="30" ref="AL64:AR64">AL27/$AR27</f>
        <v>0.8438377956329041</v>
      </c>
      <c r="AM64" s="15">
        <f t="shared" si="30"/>
        <v>0.00603394069882611</v>
      </c>
      <c r="AN64" s="15">
        <f t="shared" si="30"/>
        <v>0.0944939363819805</v>
      </c>
      <c r="AO64" s="15">
        <f t="shared" si="30"/>
        <v>0.9383317320148847</v>
      </c>
      <c r="AP64" s="15">
        <f t="shared" si="30"/>
        <v>0.9443656727137107</v>
      </c>
      <c r="AQ64" s="15">
        <f t="shared" si="30"/>
        <v>0.05563432728628927</v>
      </c>
      <c r="AR64" s="15">
        <f t="shared" si="30"/>
        <v>1</v>
      </c>
    </row>
    <row r="65" spans="1:44" ht="15">
      <c r="A65" s="4" t="s">
        <v>164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15">
        <f aca="true" t="shared" si="31" ref="AL65:AR65">AL28/$AR28</f>
        <v>0.651114271720731</v>
      </c>
      <c r="AM65" s="15">
        <f t="shared" si="31"/>
        <v>0.0069874606757358935</v>
      </c>
      <c r="AN65" s="15">
        <f t="shared" si="31"/>
        <v>0.15203354204723096</v>
      </c>
      <c r="AO65" s="15">
        <f t="shared" si="31"/>
        <v>0.803147813767962</v>
      </c>
      <c r="AP65" s="15">
        <f t="shared" si="31"/>
        <v>0.8101352744436978</v>
      </c>
      <c r="AQ65" s="15">
        <f t="shared" si="31"/>
        <v>0.1898647255563022</v>
      </c>
      <c r="AR65" s="15">
        <f t="shared" si="31"/>
        <v>1</v>
      </c>
    </row>
    <row r="66" spans="1:44" ht="15">
      <c r="A66" s="4" t="s">
        <v>165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15">
        <f aca="true" t="shared" si="32" ref="AL66:AR66">AL29/$AR29</f>
        <v>0.5239706238306772</v>
      </c>
      <c r="AM66" s="15">
        <f t="shared" si="32"/>
        <v>0.0025015512438719047</v>
      </c>
      <c r="AN66" s="15">
        <f t="shared" si="32"/>
        <v>0.4591527480452592</v>
      </c>
      <c r="AO66" s="15">
        <f t="shared" si="32"/>
        <v>0.9831233718759363</v>
      </c>
      <c r="AP66" s="15">
        <f t="shared" si="32"/>
        <v>0.9856249231198082</v>
      </c>
      <c r="AQ66" s="15">
        <f t="shared" si="32"/>
        <v>0.014375076880191783</v>
      </c>
      <c r="AR66" s="15">
        <f t="shared" si="32"/>
        <v>1</v>
      </c>
    </row>
    <row r="67" spans="1:44" ht="15">
      <c r="A67" s="4" t="s">
        <v>166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15">
        <f aca="true" t="shared" si="33" ref="AL67:AR67">AL30/$AR30</f>
        <v>0.8406536906622002</v>
      </c>
      <c r="AM67" s="15">
        <f t="shared" si="33"/>
        <v>6.767225614804762E-05</v>
      </c>
      <c r="AN67" s="15">
        <f t="shared" si="33"/>
        <v>0.06916829479192482</v>
      </c>
      <c r="AO67" s="15">
        <f t="shared" si="33"/>
        <v>0.9098219854541251</v>
      </c>
      <c r="AP67" s="15">
        <f t="shared" si="33"/>
        <v>0.9098896577102731</v>
      </c>
      <c r="AQ67" s="15">
        <f t="shared" si="33"/>
        <v>0.0901103422897269</v>
      </c>
      <c r="AR67" s="15">
        <f t="shared" si="33"/>
        <v>1</v>
      </c>
    </row>
    <row r="68" spans="1:44" ht="15">
      <c r="A68" s="4" t="s">
        <v>167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15">
        <f aca="true" t="shared" si="34" ref="AL68:AR68">AL31/$AR31</f>
        <v>0.7718936586533476</v>
      </c>
      <c r="AM68" s="15">
        <f t="shared" si="34"/>
        <v>0.0006953164267723592</v>
      </c>
      <c r="AN68" s="15">
        <f t="shared" si="34"/>
        <v>0.19976501781357223</v>
      </c>
      <c r="AO68" s="15">
        <f t="shared" si="34"/>
        <v>0.9716586764669198</v>
      </c>
      <c r="AP68" s="15">
        <f t="shared" si="34"/>
        <v>0.9723539928936922</v>
      </c>
      <c r="AQ68" s="15">
        <f t="shared" si="34"/>
        <v>0.027646007106307793</v>
      </c>
      <c r="AR68" s="15">
        <f t="shared" si="34"/>
        <v>1</v>
      </c>
    </row>
    <row r="69" spans="1:44" ht="15">
      <c r="A69" s="4" t="s">
        <v>168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15">
        <f aca="true" t="shared" si="35" ref="AL69:AR69">AL32/$AR32</f>
        <v>0.25293440788503446</v>
      </c>
      <c r="AM69" s="15">
        <f t="shared" si="35"/>
        <v>0.1510654162656273</v>
      </c>
      <c r="AN69" s="15">
        <f t="shared" si="35"/>
        <v>0.5918543873942215</v>
      </c>
      <c r="AO69" s="15">
        <f t="shared" si="35"/>
        <v>0.8447887952792561</v>
      </c>
      <c r="AP69" s="15">
        <f t="shared" si="35"/>
        <v>0.9958542115448834</v>
      </c>
      <c r="AQ69" s="15">
        <f t="shared" si="35"/>
        <v>0.004145788455116612</v>
      </c>
      <c r="AR69" s="15">
        <f t="shared" si="35"/>
        <v>1</v>
      </c>
    </row>
    <row r="70" spans="1:44" ht="15">
      <c r="A70" s="5" t="s">
        <v>257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15">
        <f aca="true" t="shared" si="36" ref="AL70:AR70">AL34/$AR34</f>
        <v>0.6786837546065954</v>
      </c>
      <c r="AM70" s="15">
        <f t="shared" si="36"/>
        <v>0.06868579137334055</v>
      </c>
      <c r="AN70" s="15">
        <f t="shared" si="36"/>
        <v>0.17603742564113736</v>
      </c>
      <c r="AO70" s="15">
        <f t="shared" si="36"/>
        <v>0.8547211802477328</v>
      </c>
      <c r="AP70" s="15">
        <f t="shared" si="36"/>
        <v>0.9234069716210733</v>
      </c>
      <c r="AQ70" s="15">
        <f t="shared" si="36"/>
        <v>0.0765930283789267</v>
      </c>
      <c r="AR70" s="15">
        <f t="shared" si="36"/>
        <v>1</v>
      </c>
    </row>
    <row r="71" spans="1:44" ht="15">
      <c r="A71" s="9" t="s">
        <v>30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5">
        <f aca="true" t="shared" si="37" ref="AL71:AR71">AL35/$AR35</f>
        <v>0.7708963008972016</v>
      </c>
      <c r="AM71" s="15">
        <f t="shared" si="37"/>
        <v>0.0231057323378554</v>
      </c>
      <c r="AN71" s="15">
        <f t="shared" si="37"/>
        <v>0.11581275233249752</v>
      </c>
      <c r="AO71" s="15">
        <f t="shared" si="37"/>
        <v>0.886709053229699</v>
      </c>
      <c r="AP71" s="15">
        <f t="shared" si="37"/>
        <v>0.9098147855675544</v>
      </c>
      <c r="AQ71" s="15">
        <f t="shared" si="37"/>
        <v>0.09018521443244537</v>
      </c>
      <c r="AR71" s="15">
        <f t="shared" si="37"/>
        <v>1</v>
      </c>
    </row>
    <row r="72" spans="1:44" ht="15">
      <c r="A72" s="9" t="s">
        <v>31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5">
        <f aca="true" t="shared" si="38" ref="AL72:AR72">AL36/$AR36</f>
        <v>0.5990800418179699</v>
      </c>
      <c r="AM72" s="15">
        <f t="shared" si="38"/>
        <v>0.10803338640574209</v>
      </c>
      <c r="AN72" s="15">
        <f t="shared" si="38"/>
        <v>0.22802717963557997</v>
      </c>
      <c r="AO72" s="15">
        <f t="shared" si="38"/>
        <v>0.8271072214535499</v>
      </c>
      <c r="AP72" s="15">
        <f t="shared" si="38"/>
        <v>0.9351406078592922</v>
      </c>
      <c r="AQ72" s="15">
        <f t="shared" si="38"/>
        <v>0.06485939214070817</v>
      </c>
      <c r="AR72" s="15">
        <f t="shared" si="38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60"/>
  <sheetViews>
    <sheetView zoomScale="69" zoomScaleNormal="69" zoomScalePageLayoutView="0" workbookViewId="0" topLeftCell="A1">
      <pane xSplit="1" ySplit="1" topLeftCell="R10" activePane="bottomRight" state="frozen"/>
      <selection pane="topLeft" activeCell="A1" sqref="A1:AQ72"/>
      <selection pane="topRight" activeCell="A1" sqref="A1:AQ72"/>
      <selection pane="bottomLeft" activeCell="A1" sqref="A1:AQ72"/>
      <selection pane="bottomRight" activeCell="T30" sqref="T30"/>
    </sheetView>
  </sheetViews>
  <sheetFormatPr defaultColWidth="9.140625" defaultRowHeight="15"/>
  <cols>
    <col min="1" max="1" width="42.8515625" style="4" customWidth="1"/>
    <col min="2" max="37" width="34.00390625" style="4" customWidth="1"/>
    <col min="38" max="38" width="16.421875" style="4" customWidth="1"/>
    <col min="39" max="39" width="9.57421875" style="4" bestFit="1" customWidth="1"/>
    <col min="40" max="40" width="10.57421875" style="4" bestFit="1" customWidth="1"/>
    <col min="41" max="41" width="12.421875" style="4" customWidth="1"/>
    <col min="42" max="42" width="17.00390625" style="4" customWidth="1"/>
    <col min="43" max="43" width="13.00390625" style="4" customWidth="1"/>
    <col min="44" max="44" width="23.28125" style="4" customWidth="1"/>
    <col min="45" max="16384" width="9.140625" style="4" customWidth="1"/>
  </cols>
  <sheetData>
    <row r="1" spans="1:44" ht="15">
      <c r="A1" s="5" t="s">
        <v>256</v>
      </c>
      <c r="B1" s="5" t="s">
        <v>269</v>
      </c>
      <c r="C1" s="5" t="s">
        <v>270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5" t="s">
        <v>277</v>
      </c>
      <c r="K1" s="5" t="s">
        <v>278</v>
      </c>
      <c r="L1" s="5" t="s">
        <v>279</v>
      </c>
      <c r="M1" s="5" t="s">
        <v>280</v>
      </c>
      <c r="N1" s="5" t="s">
        <v>281</v>
      </c>
      <c r="O1" s="5" t="s">
        <v>282</v>
      </c>
      <c r="P1" s="5" t="s">
        <v>283</v>
      </c>
      <c r="Q1" s="5" t="s">
        <v>284</v>
      </c>
      <c r="R1" s="5" t="s">
        <v>285</v>
      </c>
      <c r="S1" s="5" t="s">
        <v>286</v>
      </c>
      <c r="T1" s="5" t="s">
        <v>306</v>
      </c>
      <c r="U1" s="5" t="s">
        <v>287</v>
      </c>
      <c r="V1" s="5" t="s">
        <v>288</v>
      </c>
      <c r="W1" s="5" t="s">
        <v>289</v>
      </c>
      <c r="X1" s="5" t="s">
        <v>290</v>
      </c>
      <c r="Y1" s="5" t="s">
        <v>291</v>
      </c>
      <c r="Z1" s="5" t="s">
        <v>292</v>
      </c>
      <c r="AA1" s="5" t="s">
        <v>293</v>
      </c>
      <c r="AB1" s="5" t="s">
        <v>294</v>
      </c>
      <c r="AC1" s="5" t="s">
        <v>295</v>
      </c>
      <c r="AD1" s="5" t="s">
        <v>296</v>
      </c>
      <c r="AE1" s="5" t="s">
        <v>297</v>
      </c>
      <c r="AF1" s="5" t="s">
        <v>298</v>
      </c>
      <c r="AG1" s="5" t="s">
        <v>299</v>
      </c>
      <c r="AH1" s="5" t="s">
        <v>300</v>
      </c>
      <c r="AI1" s="5" t="s">
        <v>301</v>
      </c>
      <c r="AJ1" s="5" t="s">
        <v>305</v>
      </c>
      <c r="AK1" s="5" t="s">
        <v>302</v>
      </c>
      <c r="AL1" s="5" t="s">
        <v>32</v>
      </c>
      <c r="AM1" s="5" t="s">
        <v>254</v>
      </c>
      <c r="AN1" s="5" t="s">
        <v>24</v>
      </c>
      <c r="AO1" s="5" t="s">
        <v>26</v>
      </c>
      <c r="AP1" s="5" t="s">
        <v>255</v>
      </c>
      <c r="AQ1" s="5" t="s">
        <v>252</v>
      </c>
      <c r="AR1" s="5" t="s">
        <v>253</v>
      </c>
    </row>
    <row r="2" spans="1:44" ht="15">
      <c r="A2" s="4" t="s">
        <v>113</v>
      </c>
      <c r="B2" s="29"/>
      <c r="C2" s="30"/>
      <c r="D2" s="30">
        <v>0.125471</v>
      </c>
      <c r="E2" s="30"/>
      <c r="F2" s="30">
        <v>0.14</v>
      </c>
      <c r="G2" s="30"/>
      <c r="H2" s="30"/>
      <c r="I2" s="30"/>
      <c r="J2" s="30"/>
      <c r="K2" s="30"/>
      <c r="L2" s="30"/>
      <c r="M2" s="30">
        <v>0.120627</v>
      </c>
      <c r="N2" s="30"/>
      <c r="O2" s="30"/>
      <c r="P2" s="30"/>
      <c r="Q2" s="30"/>
      <c r="R2" s="30">
        <v>0.12</v>
      </c>
      <c r="S2" s="30"/>
      <c r="T2" s="30"/>
      <c r="U2" s="30"/>
      <c r="V2" s="30"/>
      <c r="W2" s="30">
        <v>0.36</v>
      </c>
      <c r="X2" s="30"/>
      <c r="Y2" s="30"/>
      <c r="Z2" s="30"/>
      <c r="AA2" s="30">
        <v>0.27137</v>
      </c>
      <c r="AB2" s="30"/>
      <c r="AC2" s="30"/>
      <c r="AD2" s="30"/>
      <c r="AE2" s="30"/>
      <c r="AF2" s="30">
        <v>0.313316</v>
      </c>
      <c r="AG2" s="30"/>
      <c r="AH2" s="30"/>
      <c r="AI2" s="30"/>
      <c r="AJ2" s="30">
        <v>0.564972</v>
      </c>
      <c r="AK2" s="30"/>
      <c r="AL2" s="8">
        <v>2.015756</v>
      </c>
      <c r="AM2" s="8"/>
      <c r="AN2" s="8">
        <v>1.142454</v>
      </c>
      <c r="AO2" s="8">
        <f aca="true" t="shared" si="0" ref="AO2:AO28">AL2+AN2</f>
        <v>3.1582100000000004</v>
      </c>
      <c r="AP2" s="8">
        <f aca="true" t="shared" si="1" ref="AP2:AP28">AM2+AO2</f>
        <v>3.1582100000000004</v>
      </c>
      <c r="AQ2" s="8">
        <f>AR2-AP2</f>
        <v>0</v>
      </c>
      <c r="AR2" s="8">
        <v>3.1582100000000004</v>
      </c>
    </row>
    <row r="3" spans="1:44" ht="15">
      <c r="A3" s="4" t="s">
        <v>114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>
        <v>0.194216</v>
      </c>
      <c r="M3" s="32">
        <v>0.129366</v>
      </c>
      <c r="N3" s="32"/>
      <c r="O3" s="32"/>
      <c r="P3" s="32"/>
      <c r="Q3" s="32">
        <v>0.258732</v>
      </c>
      <c r="R3" s="32"/>
      <c r="S3" s="32"/>
      <c r="T3" s="32"/>
      <c r="U3" s="32"/>
      <c r="V3" s="32"/>
      <c r="W3" s="32">
        <v>0.451694</v>
      </c>
      <c r="X3" s="32"/>
      <c r="Y3" s="32"/>
      <c r="Z3" s="32"/>
      <c r="AA3" s="32"/>
      <c r="AB3" s="32"/>
      <c r="AC3" s="32"/>
      <c r="AD3" s="32"/>
      <c r="AE3" s="32"/>
      <c r="AF3" s="32">
        <v>0.63855</v>
      </c>
      <c r="AG3" s="32"/>
      <c r="AH3" s="32"/>
      <c r="AI3" s="32"/>
      <c r="AJ3" s="32"/>
      <c r="AK3" s="32">
        <v>0.5</v>
      </c>
      <c r="AL3" s="8">
        <v>2.172558</v>
      </c>
      <c r="AM3" s="8">
        <v>0.03876</v>
      </c>
      <c r="AN3" s="8">
        <v>1.266586</v>
      </c>
      <c r="AO3" s="8">
        <f t="shared" si="0"/>
        <v>3.4391439999999998</v>
      </c>
      <c r="AP3" s="8">
        <f t="shared" si="1"/>
        <v>3.4779039999999997</v>
      </c>
      <c r="AQ3" s="8">
        <f aca="true" t="shared" si="2" ref="AQ3:AQ28">AR3-AP3</f>
        <v>0.2674580000000004</v>
      </c>
      <c r="AR3" s="8">
        <v>3.745362</v>
      </c>
    </row>
    <row r="4" spans="1:44" ht="15">
      <c r="A4" s="4" t="s">
        <v>115</v>
      </c>
      <c r="B4" s="31"/>
      <c r="C4" s="32"/>
      <c r="D4" s="32">
        <v>5.164396</v>
      </c>
      <c r="E4" s="32"/>
      <c r="F4" s="32">
        <v>2.128644</v>
      </c>
      <c r="G4" s="32"/>
      <c r="H4" s="32"/>
      <c r="I4" s="32">
        <v>3.0159309999999997</v>
      </c>
      <c r="J4" s="32"/>
      <c r="K4" s="32">
        <v>0.241254</v>
      </c>
      <c r="L4" s="32">
        <v>0.595899</v>
      </c>
      <c r="M4" s="32">
        <v>1.957602</v>
      </c>
      <c r="N4" s="32"/>
      <c r="O4" s="32"/>
      <c r="P4" s="32">
        <v>0.654506</v>
      </c>
      <c r="Q4" s="32">
        <v>0.776196</v>
      </c>
      <c r="R4" s="32">
        <v>5.67821</v>
      </c>
      <c r="S4" s="32"/>
      <c r="T4" s="32"/>
      <c r="U4" s="32"/>
      <c r="V4" s="32"/>
      <c r="W4" s="32">
        <v>4.907</v>
      </c>
      <c r="X4" s="32"/>
      <c r="Y4" s="32">
        <v>2.698202</v>
      </c>
      <c r="Z4" s="32"/>
      <c r="AA4" s="32"/>
      <c r="AB4" s="32"/>
      <c r="AC4" s="32"/>
      <c r="AD4" s="32"/>
      <c r="AE4" s="32">
        <v>0.235294</v>
      </c>
      <c r="AF4" s="32">
        <v>5.562932</v>
      </c>
      <c r="AG4" s="32">
        <v>0.6547620000000001</v>
      </c>
      <c r="AH4" s="32"/>
      <c r="AI4" s="32"/>
      <c r="AJ4" s="32">
        <v>2.365557</v>
      </c>
      <c r="AK4" s="32">
        <v>20.048274</v>
      </c>
      <c r="AL4" s="8">
        <v>56.684658999999975</v>
      </c>
      <c r="AM4" s="8">
        <v>0.000351</v>
      </c>
      <c r="AN4" s="8">
        <v>14.266407</v>
      </c>
      <c r="AO4" s="8">
        <f t="shared" si="0"/>
        <v>70.95106599999997</v>
      </c>
      <c r="AP4" s="8">
        <f t="shared" si="1"/>
        <v>70.95141699999996</v>
      </c>
      <c r="AQ4" s="8">
        <f t="shared" si="2"/>
        <v>3.405011000000002</v>
      </c>
      <c r="AR4" s="8">
        <v>74.35642799999997</v>
      </c>
    </row>
    <row r="5" spans="1:44" ht="15">
      <c r="A5" s="4" t="s">
        <v>116</v>
      </c>
      <c r="B5" s="31"/>
      <c r="C5" s="32"/>
      <c r="D5" s="32"/>
      <c r="E5" s="32"/>
      <c r="F5" s="32"/>
      <c r="G5" s="32"/>
      <c r="H5" s="32"/>
      <c r="I5" s="32"/>
      <c r="J5" s="32"/>
      <c r="K5" s="32">
        <v>0.470588</v>
      </c>
      <c r="L5" s="32"/>
      <c r="M5" s="32"/>
      <c r="N5" s="32"/>
      <c r="O5" s="32"/>
      <c r="P5" s="32">
        <v>0.518808</v>
      </c>
      <c r="Q5" s="32"/>
      <c r="R5" s="32"/>
      <c r="S5" s="32"/>
      <c r="T5" s="32"/>
      <c r="U5" s="32"/>
      <c r="V5" s="32"/>
      <c r="W5" s="32"/>
      <c r="X5" s="32"/>
      <c r="Y5" s="32">
        <v>0.913421</v>
      </c>
      <c r="Z5" s="32"/>
      <c r="AA5" s="32"/>
      <c r="AB5" s="32"/>
      <c r="AC5" s="32"/>
      <c r="AD5" s="32"/>
      <c r="AE5" s="32"/>
      <c r="AF5" s="32">
        <v>1.419401</v>
      </c>
      <c r="AG5" s="32"/>
      <c r="AH5" s="32"/>
      <c r="AI5" s="32"/>
      <c r="AJ5" s="32"/>
      <c r="AK5" s="32">
        <v>0.39454</v>
      </c>
      <c r="AL5" s="8">
        <v>3.7167579999999996</v>
      </c>
      <c r="AM5" s="8"/>
      <c r="AN5" s="8"/>
      <c r="AO5" s="8">
        <f t="shared" si="0"/>
        <v>3.7167579999999996</v>
      </c>
      <c r="AP5" s="8">
        <f t="shared" si="1"/>
        <v>3.7167579999999996</v>
      </c>
      <c r="AQ5" s="8">
        <f t="shared" si="2"/>
        <v>6.131048000000001</v>
      </c>
      <c r="AR5" s="8">
        <v>9.847806</v>
      </c>
    </row>
    <row r="6" spans="1:44" ht="15">
      <c r="A6" s="4" t="s">
        <v>117</v>
      </c>
      <c r="B6" s="31">
        <v>0.783909</v>
      </c>
      <c r="C6" s="32"/>
      <c r="D6" s="32"/>
      <c r="E6" s="32"/>
      <c r="F6" s="32">
        <v>3.8067130000000002</v>
      </c>
      <c r="G6" s="32"/>
      <c r="H6" s="32">
        <v>0.060976</v>
      </c>
      <c r="I6" s="32">
        <v>2.197508</v>
      </c>
      <c r="J6" s="32">
        <v>0.033071</v>
      </c>
      <c r="K6" s="32">
        <v>0.722121</v>
      </c>
      <c r="L6" s="32">
        <v>3.014781</v>
      </c>
      <c r="M6" s="32">
        <v>3.632501</v>
      </c>
      <c r="N6" s="32"/>
      <c r="O6" s="32"/>
      <c r="P6" s="32">
        <v>0.811959</v>
      </c>
      <c r="Q6" s="32">
        <v>0.261992</v>
      </c>
      <c r="R6" s="32">
        <v>4.847353</v>
      </c>
      <c r="S6" s="32"/>
      <c r="T6" s="32"/>
      <c r="U6" s="32">
        <v>0.323415</v>
      </c>
      <c r="V6" s="32"/>
      <c r="W6" s="32">
        <v>5.997</v>
      </c>
      <c r="X6" s="32">
        <v>0.696931</v>
      </c>
      <c r="Y6" s="32">
        <v>0.01365</v>
      </c>
      <c r="Z6" s="32"/>
      <c r="AA6" s="32">
        <v>1.176471</v>
      </c>
      <c r="AB6" s="32"/>
      <c r="AC6" s="32"/>
      <c r="AD6" s="32">
        <v>0.070757</v>
      </c>
      <c r="AE6" s="32">
        <v>1.306769</v>
      </c>
      <c r="AF6" s="32">
        <v>1.4183659999999998</v>
      </c>
      <c r="AG6" s="32">
        <v>1.8748120000000001</v>
      </c>
      <c r="AH6" s="32"/>
      <c r="AI6" s="32">
        <v>0.115973</v>
      </c>
      <c r="AJ6" s="32">
        <v>7.701052</v>
      </c>
      <c r="AK6" s="32">
        <v>55.13654</v>
      </c>
      <c r="AL6" s="8">
        <v>95.72384300000003</v>
      </c>
      <c r="AM6" s="8">
        <v>0.37746100000000005</v>
      </c>
      <c r="AN6" s="8">
        <v>22.380526000000003</v>
      </c>
      <c r="AO6" s="8">
        <f t="shared" si="0"/>
        <v>118.10436900000003</v>
      </c>
      <c r="AP6" s="8">
        <f t="shared" si="1"/>
        <v>118.48183000000003</v>
      </c>
      <c r="AQ6" s="8">
        <f t="shared" si="2"/>
        <v>20.176080999999982</v>
      </c>
      <c r="AR6" s="8">
        <v>138.657911</v>
      </c>
    </row>
    <row r="7" spans="1:44" ht="15">
      <c r="A7" s="4" t="s">
        <v>118</v>
      </c>
      <c r="B7" s="31"/>
      <c r="C7" s="32"/>
      <c r="D7" s="32"/>
      <c r="E7" s="32"/>
      <c r="F7" s="32">
        <v>2.415495</v>
      </c>
      <c r="G7" s="32"/>
      <c r="H7" s="32"/>
      <c r="I7" s="32"/>
      <c r="J7" s="32"/>
      <c r="K7" s="32">
        <v>0.006377</v>
      </c>
      <c r="L7" s="32"/>
      <c r="M7" s="32">
        <v>0.9825170000000001</v>
      </c>
      <c r="N7" s="32"/>
      <c r="O7" s="32"/>
      <c r="P7" s="32">
        <v>0.814468</v>
      </c>
      <c r="Q7" s="32"/>
      <c r="R7" s="32">
        <v>0.014119</v>
      </c>
      <c r="S7" s="32"/>
      <c r="T7" s="32"/>
      <c r="U7" s="32"/>
      <c r="V7" s="32"/>
      <c r="W7" s="32">
        <v>2.5642530000000003</v>
      </c>
      <c r="X7" s="32"/>
      <c r="Y7" s="32">
        <v>1.439613</v>
      </c>
      <c r="Z7" s="32"/>
      <c r="AA7" s="32"/>
      <c r="AB7" s="32"/>
      <c r="AC7" s="32"/>
      <c r="AD7" s="32"/>
      <c r="AE7" s="32"/>
      <c r="AF7" s="32">
        <v>2.019325</v>
      </c>
      <c r="AG7" s="32">
        <v>1.135726</v>
      </c>
      <c r="AH7" s="32"/>
      <c r="AI7" s="32"/>
      <c r="AJ7" s="32">
        <v>1.507252</v>
      </c>
      <c r="AK7" s="32">
        <v>8.006818</v>
      </c>
      <c r="AL7" s="8">
        <v>20.905963000000003</v>
      </c>
      <c r="AM7" s="8"/>
      <c r="AN7" s="8">
        <v>12.998956000000002</v>
      </c>
      <c r="AO7" s="8">
        <f t="shared" si="0"/>
        <v>33.90491900000001</v>
      </c>
      <c r="AP7" s="8">
        <f t="shared" si="1"/>
        <v>33.90491900000001</v>
      </c>
      <c r="AQ7" s="8">
        <f t="shared" si="2"/>
        <v>11.695862999999996</v>
      </c>
      <c r="AR7" s="8">
        <v>45.600782</v>
      </c>
    </row>
    <row r="8" spans="1:44" ht="15">
      <c r="A8" s="4" t="s">
        <v>119</v>
      </c>
      <c r="B8" s="31"/>
      <c r="C8" s="32"/>
      <c r="D8" s="32">
        <v>0.647494</v>
      </c>
      <c r="E8" s="32"/>
      <c r="F8" s="32">
        <v>0.44061300000000003</v>
      </c>
      <c r="G8" s="32"/>
      <c r="H8" s="32"/>
      <c r="I8" s="32"/>
      <c r="J8" s="32"/>
      <c r="K8" s="32"/>
      <c r="L8" s="32"/>
      <c r="M8" s="32">
        <v>0.184017</v>
      </c>
      <c r="N8" s="32"/>
      <c r="O8" s="32"/>
      <c r="P8" s="32">
        <v>0.64851</v>
      </c>
      <c r="Q8" s="32"/>
      <c r="R8" s="32"/>
      <c r="S8" s="32"/>
      <c r="T8" s="32"/>
      <c r="U8" s="32">
        <v>0.407055</v>
      </c>
      <c r="V8" s="32"/>
      <c r="W8" s="32">
        <v>1.205</v>
      </c>
      <c r="X8" s="32"/>
      <c r="Y8" s="32">
        <v>1.772319</v>
      </c>
      <c r="Z8" s="32"/>
      <c r="AA8" s="32"/>
      <c r="AB8" s="32"/>
      <c r="AC8" s="32"/>
      <c r="AD8" s="32">
        <v>0.028657</v>
      </c>
      <c r="AE8" s="32"/>
      <c r="AF8" s="32">
        <v>1.9011140000000002</v>
      </c>
      <c r="AG8" s="32">
        <v>0.013281</v>
      </c>
      <c r="AH8" s="32"/>
      <c r="AI8" s="32"/>
      <c r="AJ8" s="32">
        <v>0.692442</v>
      </c>
      <c r="AK8" s="32">
        <v>2.475357</v>
      </c>
      <c r="AL8" s="8">
        <v>10.387201999999998</v>
      </c>
      <c r="AM8" s="8">
        <v>0.488657</v>
      </c>
      <c r="AN8" s="8">
        <v>1.012685</v>
      </c>
      <c r="AO8" s="8">
        <f t="shared" si="0"/>
        <v>11.399886999999998</v>
      </c>
      <c r="AP8" s="8">
        <f t="shared" si="1"/>
        <v>11.888543999999998</v>
      </c>
      <c r="AQ8" s="8">
        <f t="shared" si="2"/>
        <v>8.326398000000003</v>
      </c>
      <c r="AR8" s="8">
        <v>20.214942</v>
      </c>
    </row>
    <row r="9" spans="1:44" ht="15">
      <c r="A9" s="4" t="s">
        <v>120</v>
      </c>
      <c r="B9" s="31">
        <v>0.063897</v>
      </c>
      <c r="C9" s="32"/>
      <c r="D9" s="32">
        <v>12.61485</v>
      </c>
      <c r="E9" s="32"/>
      <c r="F9" s="32">
        <v>10.444911</v>
      </c>
      <c r="G9" s="32"/>
      <c r="H9" s="32"/>
      <c r="I9" s="32">
        <v>0.62003</v>
      </c>
      <c r="J9" s="32"/>
      <c r="K9" s="32">
        <v>2.795281</v>
      </c>
      <c r="L9" s="32">
        <v>2.328325</v>
      </c>
      <c r="M9" s="32">
        <v>6.308782000000001</v>
      </c>
      <c r="N9" s="32"/>
      <c r="O9" s="32"/>
      <c r="P9" s="32">
        <v>2.765666</v>
      </c>
      <c r="Q9" s="32">
        <v>3.250165</v>
      </c>
      <c r="R9" s="32">
        <v>2.207153</v>
      </c>
      <c r="S9" s="32"/>
      <c r="T9" s="32"/>
      <c r="U9" s="32"/>
      <c r="V9" s="32"/>
      <c r="W9" s="32">
        <v>7.848225000000001</v>
      </c>
      <c r="X9" s="32">
        <v>0.17776</v>
      </c>
      <c r="Y9" s="32">
        <v>4.423958999999999</v>
      </c>
      <c r="Z9" s="32"/>
      <c r="AA9" s="32"/>
      <c r="AB9" s="32"/>
      <c r="AC9" s="32"/>
      <c r="AD9" s="32">
        <v>0.08804300000000001</v>
      </c>
      <c r="AE9" s="32">
        <v>1.297348</v>
      </c>
      <c r="AF9" s="32">
        <v>8.429116</v>
      </c>
      <c r="AG9" s="32">
        <v>1.9664949999999997</v>
      </c>
      <c r="AH9" s="32"/>
      <c r="AI9" s="32"/>
      <c r="AJ9" s="32">
        <v>13.788434999999998</v>
      </c>
      <c r="AK9" s="32">
        <v>41.254684999999995</v>
      </c>
      <c r="AL9" s="8">
        <v>122.58508300000005</v>
      </c>
      <c r="AM9" s="8">
        <v>0.097025</v>
      </c>
      <c r="AN9" s="8">
        <v>9.880989999999999</v>
      </c>
      <c r="AO9" s="8">
        <f t="shared" si="0"/>
        <v>132.46607300000005</v>
      </c>
      <c r="AP9" s="8">
        <f t="shared" si="1"/>
        <v>132.56309800000005</v>
      </c>
      <c r="AQ9" s="8">
        <f t="shared" si="2"/>
        <v>9.937003000000004</v>
      </c>
      <c r="AR9" s="8">
        <v>142.50010100000006</v>
      </c>
    </row>
    <row r="10" spans="1:44" ht="15">
      <c r="A10" s="4" t="s">
        <v>121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>
        <v>0.28983800000000004</v>
      </c>
      <c r="N10" s="32"/>
      <c r="O10" s="32"/>
      <c r="P10" s="32"/>
      <c r="Q10" s="32"/>
      <c r="R10" s="32"/>
      <c r="S10" s="32"/>
      <c r="T10" s="32"/>
      <c r="U10" s="32"/>
      <c r="V10" s="32"/>
      <c r="W10" s="32">
        <v>0.6</v>
      </c>
      <c r="X10" s="32"/>
      <c r="Y10" s="32">
        <v>0.10867</v>
      </c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>
        <v>0.51166</v>
      </c>
      <c r="AL10" s="8">
        <v>1.5101680000000002</v>
      </c>
      <c r="AM10" s="8"/>
      <c r="AN10" s="8"/>
      <c r="AO10" s="8">
        <f t="shared" si="0"/>
        <v>1.5101680000000002</v>
      </c>
      <c r="AP10" s="8">
        <f t="shared" si="1"/>
        <v>1.5101680000000002</v>
      </c>
      <c r="AQ10" s="8">
        <f t="shared" si="2"/>
        <v>1.0357319999999999</v>
      </c>
      <c r="AR10" s="8">
        <v>2.5459</v>
      </c>
    </row>
    <row r="11" spans="1:44" ht="15">
      <c r="A11" s="4" t="s">
        <v>122</v>
      </c>
      <c r="B11" s="31">
        <v>0.777891</v>
      </c>
      <c r="C11" s="32">
        <v>0.914118</v>
      </c>
      <c r="D11" s="32"/>
      <c r="E11" s="32"/>
      <c r="F11" s="32">
        <v>2.9350140000000002</v>
      </c>
      <c r="G11" s="32"/>
      <c r="H11" s="32"/>
      <c r="I11" s="32"/>
      <c r="J11" s="32"/>
      <c r="K11" s="32">
        <v>0.24016</v>
      </c>
      <c r="L11" s="32">
        <v>0.627353</v>
      </c>
      <c r="M11" s="32"/>
      <c r="N11" s="32"/>
      <c r="O11" s="32"/>
      <c r="P11" s="32">
        <v>0.647783</v>
      </c>
      <c r="Q11" s="32">
        <v>3.8480440000000002</v>
      </c>
      <c r="R11" s="32">
        <v>2.1952670000000003</v>
      </c>
      <c r="S11" s="32"/>
      <c r="T11" s="32"/>
      <c r="U11" s="32"/>
      <c r="V11" s="32"/>
      <c r="W11" s="32">
        <v>2.407</v>
      </c>
      <c r="X11" s="32"/>
      <c r="Y11" s="32">
        <v>4.236949</v>
      </c>
      <c r="Z11" s="32"/>
      <c r="AA11" s="32"/>
      <c r="AB11" s="32"/>
      <c r="AC11" s="32"/>
      <c r="AD11" s="32"/>
      <c r="AE11" s="32"/>
      <c r="AF11" s="32">
        <v>1.41894</v>
      </c>
      <c r="AG11" s="32">
        <v>0.749445</v>
      </c>
      <c r="AH11" s="32"/>
      <c r="AI11" s="32"/>
      <c r="AJ11" s="32">
        <v>0.954198</v>
      </c>
      <c r="AK11" s="32">
        <v>61.627491000000006</v>
      </c>
      <c r="AL11" s="8">
        <v>83.57965299999998</v>
      </c>
      <c r="AM11" s="8">
        <v>0.105742</v>
      </c>
      <c r="AN11" s="8">
        <v>7.262026</v>
      </c>
      <c r="AO11" s="8">
        <f t="shared" si="0"/>
        <v>90.84167899999998</v>
      </c>
      <c r="AP11" s="8">
        <f t="shared" si="1"/>
        <v>90.94742099999999</v>
      </c>
      <c r="AQ11" s="8">
        <f t="shared" si="2"/>
        <v>9.88778099999999</v>
      </c>
      <c r="AR11" s="8">
        <v>100.83520199999998</v>
      </c>
    </row>
    <row r="12" spans="1:44" ht="15">
      <c r="A12" s="4" t="s">
        <v>123</v>
      </c>
      <c r="B12" s="31">
        <v>0.225</v>
      </c>
      <c r="C12" s="32"/>
      <c r="D12" s="32">
        <v>7.164256</v>
      </c>
      <c r="E12" s="32"/>
      <c r="F12" s="32">
        <v>4.415947</v>
      </c>
      <c r="G12" s="32"/>
      <c r="H12" s="32"/>
      <c r="I12" s="32">
        <v>0.225479</v>
      </c>
      <c r="J12" s="32"/>
      <c r="K12" s="32">
        <v>0.389105</v>
      </c>
      <c r="L12" s="32">
        <v>0.5552940000000001</v>
      </c>
      <c r="M12" s="32">
        <v>2.750081</v>
      </c>
      <c r="N12" s="32"/>
      <c r="O12" s="32"/>
      <c r="P12" s="32">
        <v>1.6721210000000002</v>
      </c>
      <c r="Q12" s="32">
        <v>1.393291</v>
      </c>
      <c r="R12" s="32">
        <v>4.158554</v>
      </c>
      <c r="S12" s="32"/>
      <c r="T12" s="32"/>
      <c r="U12" s="32">
        <v>0</v>
      </c>
      <c r="V12" s="32"/>
      <c r="W12" s="32">
        <v>5.135618000000001</v>
      </c>
      <c r="X12" s="32"/>
      <c r="Y12" s="32">
        <v>5.090894</v>
      </c>
      <c r="Z12" s="32"/>
      <c r="AA12" s="32"/>
      <c r="AB12" s="32"/>
      <c r="AC12" s="32"/>
      <c r="AD12" s="32">
        <v>0.025269</v>
      </c>
      <c r="AE12" s="32"/>
      <c r="AF12" s="32">
        <v>1.5236260000000001</v>
      </c>
      <c r="AG12" s="32">
        <v>1.576629</v>
      </c>
      <c r="AH12" s="32"/>
      <c r="AI12" s="32"/>
      <c r="AJ12" s="32"/>
      <c r="AK12" s="32">
        <v>29.377586</v>
      </c>
      <c r="AL12" s="8">
        <v>65.653481</v>
      </c>
      <c r="AM12" s="8">
        <v>0.025269</v>
      </c>
      <c r="AN12" s="8">
        <v>14.8551</v>
      </c>
      <c r="AO12" s="8">
        <f t="shared" si="0"/>
        <v>80.50858099999999</v>
      </c>
      <c r="AP12" s="8">
        <f t="shared" si="1"/>
        <v>80.53384999999999</v>
      </c>
      <c r="AQ12" s="8">
        <f t="shared" si="2"/>
        <v>7.614017000000018</v>
      </c>
      <c r="AR12" s="8">
        <v>88.147867</v>
      </c>
    </row>
    <row r="13" spans="1:44" ht="15">
      <c r="A13" s="4" t="s">
        <v>124</v>
      </c>
      <c r="B13" s="31"/>
      <c r="C13" s="32"/>
      <c r="D13" s="32"/>
      <c r="E13" s="32"/>
      <c r="F13" s="32">
        <v>0.286018</v>
      </c>
      <c r="G13" s="32"/>
      <c r="H13" s="32">
        <v>0.093118</v>
      </c>
      <c r="I13" s="32"/>
      <c r="J13" s="32"/>
      <c r="K13" s="32">
        <v>0.05</v>
      </c>
      <c r="L13" s="32">
        <v>0</v>
      </c>
      <c r="M13" s="32"/>
      <c r="N13" s="32">
        <v>0.048368</v>
      </c>
      <c r="O13" s="32"/>
      <c r="P13" s="32">
        <v>0.060096</v>
      </c>
      <c r="Q13" s="32">
        <v>0.240385</v>
      </c>
      <c r="R13" s="32">
        <v>0.2</v>
      </c>
      <c r="S13" s="32"/>
      <c r="T13" s="32"/>
      <c r="U13" s="32">
        <v>0.11731</v>
      </c>
      <c r="V13" s="32"/>
      <c r="W13" s="32">
        <v>2.8819999999999997</v>
      </c>
      <c r="X13" s="32">
        <v>0.208926</v>
      </c>
      <c r="Y13" s="32">
        <v>3.5916259999999998</v>
      </c>
      <c r="Z13" s="32"/>
      <c r="AA13" s="32"/>
      <c r="AB13" s="32"/>
      <c r="AC13" s="32"/>
      <c r="AD13" s="32"/>
      <c r="AE13" s="32">
        <v>1.308978</v>
      </c>
      <c r="AF13" s="32">
        <v>6.740932999999999</v>
      </c>
      <c r="AG13" s="32">
        <v>0.232558</v>
      </c>
      <c r="AH13" s="32"/>
      <c r="AI13" s="32"/>
      <c r="AJ13" s="32"/>
      <c r="AK13" s="32">
        <v>3.7100400000000002</v>
      </c>
      <c r="AL13" s="8">
        <v>19.677238</v>
      </c>
      <c r="AM13" s="8">
        <v>0.15444100000000002</v>
      </c>
      <c r="AN13" s="8">
        <v>0</v>
      </c>
      <c r="AO13" s="8">
        <f t="shared" si="0"/>
        <v>19.677238</v>
      </c>
      <c r="AP13" s="8">
        <f t="shared" si="1"/>
        <v>19.831678999999998</v>
      </c>
      <c r="AQ13" s="8">
        <f t="shared" si="2"/>
        <v>2.066841</v>
      </c>
      <c r="AR13" s="8">
        <v>21.898519999999998</v>
      </c>
    </row>
    <row r="14" spans="1:44" ht="15">
      <c r="A14" s="4" t="s">
        <v>125</v>
      </c>
      <c r="B14" s="31"/>
      <c r="C14" s="32"/>
      <c r="D14" s="32"/>
      <c r="E14" s="32"/>
      <c r="F14" s="32">
        <v>0.38529</v>
      </c>
      <c r="G14" s="32"/>
      <c r="H14" s="32"/>
      <c r="I14" s="32"/>
      <c r="J14" s="32"/>
      <c r="K14" s="32"/>
      <c r="L14" s="32">
        <v>0.128868</v>
      </c>
      <c r="M14" s="32">
        <v>0.363951</v>
      </c>
      <c r="N14" s="32"/>
      <c r="O14" s="32"/>
      <c r="P14" s="32"/>
      <c r="Q14" s="32">
        <v>0.388098</v>
      </c>
      <c r="R14" s="32"/>
      <c r="S14" s="32"/>
      <c r="T14" s="32"/>
      <c r="U14" s="32"/>
      <c r="V14" s="32"/>
      <c r="W14" s="32"/>
      <c r="X14" s="32"/>
      <c r="Y14" s="32">
        <v>2.237821</v>
      </c>
      <c r="Z14" s="32"/>
      <c r="AA14" s="32"/>
      <c r="AB14" s="32"/>
      <c r="AC14" s="32"/>
      <c r="AD14" s="32"/>
      <c r="AE14" s="32"/>
      <c r="AF14" s="32">
        <v>0.849366</v>
      </c>
      <c r="AG14" s="32"/>
      <c r="AH14" s="32"/>
      <c r="AI14" s="32"/>
      <c r="AJ14" s="32">
        <v>0.355872</v>
      </c>
      <c r="AK14" s="32">
        <v>4.947347000000001</v>
      </c>
      <c r="AL14" s="8">
        <v>9.656613000000002</v>
      </c>
      <c r="AM14" s="8"/>
      <c r="AN14" s="8">
        <v>0.347561</v>
      </c>
      <c r="AO14" s="8">
        <f t="shared" si="0"/>
        <v>10.004174000000003</v>
      </c>
      <c r="AP14" s="8">
        <f t="shared" si="1"/>
        <v>10.004174000000003</v>
      </c>
      <c r="AQ14" s="8">
        <f t="shared" si="2"/>
        <v>12.320106999999997</v>
      </c>
      <c r="AR14" s="8">
        <v>22.324281</v>
      </c>
    </row>
    <row r="15" spans="1:44" ht="15">
      <c r="A15" s="4" t="s">
        <v>126</v>
      </c>
      <c r="B15" s="31"/>
      <c r="C15" s="32"/>
      <c r="D15" s="32"/>
      <c r="E15" s="32"/>
      <c r="F15" s="32">
        <v>0.080645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>
        <v>0.135685</v>
      </c>
      <c r="R15" s="32"/>
      <c r="S15" s="32"/>
      <c r="T15" s="32"/>
      <c r="U15" s="32"/>
      <c r="V15" s="32"/>
      <c r="W15" s="32"/>
      <c r="X15" s="32">
        <v>0.071429</v>
      </c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>
        <v>0.150943</v>
      </c>
      <c r="AK15" s="32">
        <v>0.05959</v>
      </c>
      <c r="AL15" s="8">
        <v>0.49829199999999996</v>
      </c>
      <c r="AM15" s="8">
        <v>0.02</v>
      </c>
      <c r="AN15" s="8">
        <v>0.261438</v>
      </c>
      <c r="AO15" s="8">
        <f t="shared" si="0"/>
        <v>0.75973</v>
      </c>
      <c r="AP15" s="8">
        <f t="shared" si="1"/>
        <v>0.77973</v>
      </c>
      <c r="AQ15" s="8">
        <f t="shared" si="2"/>
        <v>0</v>
      </c>
      <c r="AR15" s="8">
        <v>0.77973</v>
      </c>
    </row>
    <row r="16" spans="1:44" ht="15">
      <c r="A16" s="4" t="s">
        <v>127</v>
      </c>
      <c r="B16" s="31">
        <v>22.032867</v>
      </c>
      <c r="C16" s="32"/>
      <c r="D16" s="32">
        <v>7.421094</v>
      </c>
      <c r="E16" s="32"/>
      <c r="F16" s="32">
        <v>33.697711</v>
      </c>
      <c r="G16" s="32">
        <v>17.249979999999997</v>
      </c>
      <c r="H16" s="32">
        <v>0.55037</v>
      </c>
      <c r="I16" s="32">
        <v>14.372656999999998</v>
      </c>
      <c r="J16" s="32"/>
      <c r="K16" s="32">
        <v>19.775053</v>
      </c>
      <c r="L16" s="32">
        <v>17.629726</v>
      </c>
      <c r="M16" s="32">
        <v>66.867374</v>
      </c>
      <c r="N16" s="32">
        <v>7.3834089999999994</v>
      </c>
      <c r="O16" s="32"/>
      <c r="P16" s="32">
        <v>10.602873</v>
      </c>
      <c r="Q16" s="32">
        <v>12.701831</v>
      </c>
      <c r="R16" s="32">
        <v>228.54381399999994</v>
      </c>
      <c r="S16" s="32">
        <v>2</v>
      </c>
      <c r="T16" s="32"/>
      <c r="U16" s="32">
        <v>4.070557</v>
      </c>
      <c r="V16" s="32">
        <v>5.1879219999999995</v>
      </c>
      <c r="W16" s="32">
        <v>26.783929000000004</v>
      </c>
      <c r="X16" s="32">
        <v>17.944361</v>
      </c>
      <c r="Y16" s="32">
        <v>73.548821</v>
      </c>
      <c r="Z16" s="32">
        <v>0.29998</v>
      </c>
      <c r="AA16" s="32">
        <v>2.30309</v>
      </c>
      <c r="AB16" s="32">
        <v>3.5</v>
      </c>
      <c r="AC16" s="32">
        <v>1</v>
      </c>
      <c r="AD16" s="32"/>
      <c r="AE16" s="32">
        <v>3.51376</v>
      </c>
      <c r="AF16" s="32">
        <v>21.207077000000005</v>
      </c>
      <c r="AG16" s="32">
        <v>4.820641999999999</v>
      </c>
      <c r="AH16" s="32">
        <v>0.24825399999999997</v>
      </c>
      <c r="AI16" s="32">
        <v>9.671216000000001</v>
      </c>
      <c r="AJ16" s="32">
        <v>60.218795</v>
      </c>
      <c r="AK16" s="32">
        <v>48.28605</v>
      </c>
      <c r="AL16" s="8">
        <v>703.725491</v>
      </c>
      <c r="AM16" s="8">
        <v>57.973871</v>
      </c>
      <c r="AN16" s="8">
        <v>90.19395700000001</v>
      </c>
      <c r="AO16" s="8">
        <f t="shared" si="0"/>
        <v>793.9194480000001</v>
      </c>
      <c r="AP16" s="8">
        <f t="shared" si="1"/>
        <v>851.8933190000001</v>
      </c>
      <c r="AQ16" s="8">
        <f t="shared" si="2"/>
        <v>387.71898299999987</v>
      </c>
      <c r="AR16" s="8">
        <v>1239.612302</v>
      </c>
    </row>
    <row r="17" spans="1:44" ht="15">
      <c r="A17" s="4" t="s">
        <v>128</v>
      </c>
      <c r="B17" s="31"/>
      <c r="C17" s="32"/>
      <c r="D17" s="32">
        <v>0.350811</v>
      </c>
      <c r="E17" s="32"/>
      <c r="F17" s="32">
        <v>0.8547</v>
      </c>
      <c r="G17" s="32"/>
      <c r="H17" s="32"/>
      <c r="I17" s="32">
        <v>0.525767</v>
      </c>
      <c r="J17" s="32"/>
      <c r="K17" s="32"/>
      <c r="L17" s="32">
        <v>0.965018</v>
      </c>
      <c r="M17" s="32"/>
      <c r="N17" s="32"/>
      <c r="O17" s="32"/>
      <c r="P17" s="32">
        <v>2.416147</v>
      </c>
      <c r="Q17" s="32"/>
      <c r="R17" s="32">
        <v>1.785714</v>
      </c>
      <c r="S17" s="32"/>
      <c r="T17" s="32"/>
      <c r="U17" s="32">
        <v>0.8689739999999999</v>
      </c>
      <c r="V17" s="32"/>
      <c r="W17" s="32">
        <v>5.984133000000001</v>
      </c>
      <c r="X17" s="32"/>
      <c r="Y17" s="32">
        <v>1.129368</v>
      </c>
      <c r="Z17" s="32"/>
      <c r="AA17" s="32"/>
      <c r="AB17" s="32"/>
      <c r="AC17" s="32"/>
      <c r="AD17" s="32"/>
      <c r="AE17" s="32">
        <v>0.589026</v>
      </c>
      <c r="AF17" s="32">
        <v>1.9328940000000001</v>
      </c>
      <c r="AG17" s="32">
        <v>0.169856</v>
      </c>
      <c r="AH17" s="32">
        <v>0.1</v>
      </c>
      <c r="AI17" s="32"/>
      <c r="AJ17" s="32">
        <v>9.80072</v>
      </c>
      <c r="AK17" s="32">
        <v>14.7698</v>
      </c>
      <c r="AL17" s="8">
        <v>42.142928</v>
      </c>
      <c r="AM17" s="8">
        <v>13.113892</v>
      </c>
      <c r="AN17" s="8">
        <v>1.177585</v>
      </c>
      <c r="AO17" s="8">
        <f t="shared" si="0"/>
        <v>43.320513</v>
      </c>
      <c r="AP17" s="8">
        <f t="shared" si="1"/>
        <v>56.434405</v>
      </c>
      <c r="AQ17" s="8">
        <f t="shared" si="2"/>
        <v>1.3794320000000013</v>
      </c>
      <c r="AR17" s="8">
        <v>57.813837</v>
      </c>
    </row>
    <row r="18" spans="1:44" ht="15">
      <c r="A18" s="4" t="s">
        <v>129</v>
      </c>
      <c r="B18" s="31">
        <v>1.549415</v>
      </c>
      <c r="C18" s="32"/>
      <c r="D18" s="32">
        <v>1.3092380000000001</v>
      </c>
      <c r="E18" s="32"/>
      <c r="F18" s="32">
        <v>8.185072</v>
      </c>
      <c r="G18" s="32"/>
      <c r="H18" s="32">
        <v>0.203293</v>
      </c>
      <c r="I18" s="32">
        <v>3.2302779999999998</v>
      </c>
      <c r="J18" s="32"/>
      <c r="K18" s="32">
        <v>0.36024</v>
      </c>
      <c r="L18" s="32">
        <v>0.553687</v>
      </c>
      <c r="M18" s="32">
        <v>2.445464</v>
      </c>
      <c r="N18" s="32">
        <v>0.048077</v>
      </c>
      <c r="O18" s="32"/>
      <c r="P18" s="32">
        <v>1.3653039999999999</v>
      </c>
      <c r="Q18" s="32">
        <v>1.8106929999999999</v>
      </c>
      <c r="R18" s="32">
        <v>0.5</v>
      </c>
      <c r="S18" s="32">
        <v>0.05</v>
      </c>
      <c r="T18" s="32"/>
      <c r="U18" s="32">
        <v>1.225265</v>
      </c>
      <c r="V18" s="32"/>
      <c r="W18" s="32">
        <v>2.5</v>
      </c>
      <c r="X18" s="32">
        <v>0.34515</v>
      </c>
      <c r="Y18" s="32">
        <v>0.843631</v>
      </c>
      <c r="Z18" s="32">
        <v>0.15000000000000002</v>
      </c>
      <c r="AA18" s="32"/>
      <c r="AB18" s="32"/>
      <c r="AC18" s="32"/>
      <c r="AD18" s="32"/>
      <c r="AE18" s="32">
        <v>0.361882</v>
      </c>
      <c r="AF18" s="32">
        <v>0.65</v>
      </c>
      <c r="AG18" s="32">
        <v>0.439716</v>
      </c>
      <c r="AH18" s="32">
        <v>0.6</v>
      </c>
      <c r="AI18" s="32"/>
      <c r="AJ18" s="32">
        <v>3.2060649999999993</v>
      </c>
      <c r="AK18" s="32">
        <v>6.686284000000001</v>
      </c>
      <c r="AL18" s="8">
        <v>37.615460999999996</v>
      </c>
      <c r="AM18" s="8">
        <v>4.115003999999999</v>
      </c>
      <c r="AN18" s="8">
        <v>5.004836</v>
      </c>
      <c r="AO18" s="8">
        <f t="shared" si="0"/>
        <v>42.620296999999994</v>
      </c>
      <c r="AP18" s="8">
        <f t="shared" si="1"/>
        <v>46.73530099999999</v>
      </c>
      <c r="AQ18" s="8">
        <f t="shared" si="2"/>
        <v>12.454411999999998</v>
      </c>
      <c r="AR18" s="8">
        <v>59.18971299999999</v>
      </c>
    </row>
    <row r="19" spans="1:44" ht="15">
      <c r="A19" s="4" t="s">
        <v>130</v>
      </c>
      <c r="B19" s="31">
        <v>1.560351</v>
      </c>
      <c r="C19" s="32">
        <v>1.9024729999999999</v>
      </c>
      <c r="D19" s="32">
        <v>3.141054</v>
      </c>
      <c r="E19" s="32"/>
      <c r="F19" s="32">
        <v>12.031163000000001</v>
      </c>
      <c r="G19" s="32"/>
      <c r="H19" s="32"/>
      <c r="I19" s="32">
        <v>6.592511999999999</v>
      </c>
      <c r="J19" s="32"/>
      <c r="K19" s="32">
        <v>4.617443</v>
      </c>
      <c r="L19" s="32">
        <v>1.356852</v>
      </c>
      <c r="M19" s="32">
        <v>6.529953</v>
      </c>
      <c r="N19" s="32"/>
      <c r="O19" s="32"/>
      <c r="P19" s="32">
        <v>2.538955</v>
      </c>
      <c r="Q19" s="32">
        <v>0.648966</v>
      </c>
      <c r="R19" s="32">
        <v>34.58731</v>
      </c>
      <c r="S19" s="32"/>
      <c r="T19" s="32"/>
      <c r="U19" s="32"/>
      <c r="V19" s="32"/>
      <c r="W19" s="32">
        <v>3.6</v>
      </c>
      <c r="X19" s="32"/>
      <c r="Y19" s="32">
        <v>5.448379</v>
      </c>
      <c r="Z19" s="32"/>
      <c r="AA19" s="32"/>
      <c r="AB19" s="32"/>
      <c r="AC19" s="32">
        <v>21.819</v>
      </c>
      <c r="AD19" s="32"/>
      <c r="AE19" s="32">
        <v>4.260287</v>
      </c>
      <c r="AF19" s="32">
        <v>6.8137669999999995</v>
      </c>
      <c r="AG19" s="32">
        <v>11.054979</v>
      </c>
      <c r="AH19" s="32"/>
      <c r="AI19" s="32"/>
      <c r="AJ19" s="32">
        <v>3.448276</v>
      </c>
      <c r="AK19" s="32">
        <v>30.835076</v>
      </c>
      <c r="AL19" s="8">
        <v>140.96779600000002</v>
      </c>
      <c r="AM19" s="8">
        <v>21.819</v>
      </c>
      <c r="AN19" s="8">
        <v>24.678873</v>
      </c>
      <c r="AO19" s="8">
        <f t="shared" si="0"/>
        <v>165.64666900000003</v>
      </c>
      <c r="AP19" s="8">
        <f t="shared" si="1"/>
        <v>187.46566900000002</v>
      </c>
      <c r="AQ19" s="8">
        <f t="shared" si="2"/>
        <v>8.27234199999998</v>
      </c>
      <c r="AR19" s="8">
        <v>195.738011</v>
      </c>
    </row>
    <row r="20" spans="1:44" ht="15">
      <c r="A20" s="4" t="s">
        <v>131</v>
      </c>
      <c r="B20" s="31"/>
      <c r="C20" s="32"/>
      <c r="D20" s="32"/>
      <c r="E20" s="32"/>
      <c r="F20" s="32">
        <v>0.01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>
        <v>0.035998</v>
      </c>
      <c r="R20" s="32">
        <v>1.86916</v>
      </c>
      <c r="S20" s="32"/>
      <c r="T20" s="32"/>
      <c r="U20" s="32"/>
      <c r="V20" s="32"/>
      <c r="W20" s="32"/>
      <c r="X20" s="32"/>
      <c r="Y20" s="32">
        <v>0.854446</v>
      </c>
      <c r="Z20" s="32"/>
      <c r="AA20" s="32"/>
      <c r="AB20" s="32"/>
      <c r="AC20" s="32"/>
      <c r="AD20" s="32"/>
      <c r="AE20" s="32"/>
      <c r="AF20" s="32">
        <v>1.1469559999999999</v>
      </c>
      <c r="AG20" s="32">
        <v>0.025217</v>
      </c>
      <c r="AH20" s="32"/>
      <c r="AI20" s="32"/>
      <c r="AJ20" s="32"/>
      <c r="AK20" s="32">
        <v>0.436</v>
      </c>
      <c r="AL20" s="8">
        <v>4.377777</v>
      </c>
      <c r="AM20" s="8"/>
      <c r="AN20" s="8"/>
      <c r="AO20" s="8">
        <f t="shared" si="0"/>
        <v>4.377777</v>
      </c>
      <c r="AP20" s="8">
        <f t="shared" si="1"/>
        <v>4.377777</v>
      </c>
      <c r="AQ20" s="8">
        <f t="shared" si="2"/>
        <v>4.714342</v>
      </c>
      <c r="AR20" s="8">
        <v>9.092119</v>
      </c>
    </row>
    <row r="21" spans="1:44" ht="15">
      <c r="A21" s="4" t="s">
        <v>132</v>
      </c>
      <c r="B21" s="31"/>
      <c r="C21" s="32"/>
      <c r="D21" s="32"/>
      <c r="E21" s="32"/>
      <c r="F21" s="32">
        <v>3.648861</v>
      </c>
      <c r="G21" s="32"/>
      <c r="H21" s="32"/>
      <c r="I21" s="32">
        <v>3.2319539999999995</v>
      </c>
      <c r="J21" s="32"/>
      <c r="K21" s="32">
        <v>0.36757599999999996</v>
      </c>
      <c r="L21" s="32"/>
      <c r="M21" s="32">
        <v>1.7993329999999998</v>
      </c>
      <c r="N21" s="32">
        <v>1.2742</v>
      </c>
      <c r="O21" s="32"/>
      <c r="P21" s="32">
        <v>1.1774120000000001</v>
      </c>
      <c r="Q21" s="32">
        <v>8.533492</v>
      </c>
      <c r="R21" s="32">
        <v>3.5774619999999997</v>
      </c>
      <c r="S21" s="32"/>
      <c r="T21" s="32"/>
      <c r="U21" s="32"/>
      <c r="V21" s="32"/>
      <c r="W21" s="32">
        <v>3.127566</v>
      </c>
      <c r="X21" s="32"/>
      <c r="Y21" s="32">
        <v>2.826836</v>
      </c>
      <c r="Z21" s="32"/>
      <c r="AA21" s="32"/>
      <c r="AB21" s="32"/>
      <c r="AC21" s="32"/>
      <c r="AD21" s="32"/>
      <c r="AE21" s="32"/>
      <c r="AF21" s="32">
        <v>5.142777000000001</v>
      </c>
      <c r="AG21" s="32">
        <v>0.26205</v>
      </c>
      <c r="AH21" s="32"/>
      <c r="AI21" s="32"/>
      <c r="AJ21" s="32">
        <v>3.844396</v>
      </c>
      <c r="AK21" s="32">
        <v>24.715598000000004</v>
      </c>
      <c r="AL21" s="8">
        <v>63.52951300000002</v>
      </c>
      <c r="AM21" s="8">
        <v>0.059189</v>
      </c>
      <c r="AN21" s="8">
        <v>4.379951</v>
      </c>
      <c r="AO21" s="8">
        <f t="shared" si="0"/>
        <v>67.90946400000003</v>
      </c>
      <c r="AP21" s="8">
        <f t="shared" si="1"/>
        <v>67.96865300000003</v>
      </c>
      <c r="AQ21" s="8">
        <f t="shared" si="2"/>
        <v>31.039694999999995</v>
      </c>
      <c r="AR21" s="8">
        <v>99.00834800000003</v>
      </c>
    </row>
    <row r="22" spans="1:44" ht="15">
      <c r="A22" s="4" t="s">
        <v>133</v>
      </c>
      <c r="B22" s="31">
        <v>9.361813</v>
      </c>
      <c r="C22" s="32">
        <v>0.484262</v>
      </c>
      <c r="D22" s="32">
        <v>2.6799999999999997</v>
      </c>
      <c r="E22" s="32"/>
      <c r="F22" s="32">
        <v>20.010915</v>
      </c>
      <c r="G22" s="32">
        <v>0.562</v>
      </c>
      <c r="H22" s="32">
        <v>0.5036499999999999</v>
      </c>
      <c r="I22" s="32">
        <v>10.564715</v>
      </c>
      <c r="J22" s="32">
        <v>0.030949</v>
      </c>
      <c r="K22" s="32">
        <v>4.725653</v>
      </c>
      <c r="L22" s="32">
        <v>5.362709</v>
      </c>
      <c r="M22" s="32">
        <v>11.096457000000001</v>
      </c>
      <c r="N22" s="32">
        <v>0.6045940000000001</v>
      </c>
      <c r="O22" s="32"/>
      <c r="P22" s="32">
        <v>3.702609</v>
      </c>
      <c r="Q22" s="32">
        <v>2.110785</v>
      </c>
      <c r="R22" s="32">
        <v>18.2</v>
      </c>
      <c r="S22" s="32">
        <v>0.39999000000000007</v>
      </c>
      <c r="T22" s="50">
        <v>3</v>
      </c>
      <c r="U22" s="32">
        <v>1.491162</v>
      </c>
      <c r="V22" s="32">
        <v>0.04</v>
      </c>
      <c r="W22" s="32">
        <v>19.880193</v>
      </c>
      <c r="X22" s="32">
        <v>0.8816090000000001</v>
      </c>
      <c r="Y22" s="32">
        <v>54.04260000000001</v>
      </c>
      <c r="Z22" s="32">
        <v>0.05</v>
      </c>
      <c r="AA22" s="32"/>
      <c r="AB22" s="32"/>
      <c r="AC22" s="32">
        <v>3.26243</v>
      </c>
      <c r="AD22" s="32"/>
      <c r="AE22" s="32"/>
      <c r="AF22" s="32">
        <v>18.759034</v>
      </c>
      <c r="AG22" s="32">
        <v>1.424008</v>
      </c>
      <c r="AH22" s="32">
        <v>3.1</v>
      </c>
      <c r="AI22" s="32"/>
      <c r="AJ22" s="32">
        <v>35.367495</v>
      </c>
      <c r="AK22" s="32">
        <v>29.147944</v>
      </c>
      <c r="AL22" s="8">
        <v>249.89855699999998</v>
      </c>
      <c r="AM22" s="8">
        <v>21.464809999999996</v>
      </c>
      <c r="AN22" s="8">
        <v>26.537027</v>
      </c>
      <c r="AO22" s="8">
        <f t="shared" si="0"/>
        <v>276.435584</v>
      </c>
      <c r="AP22" s="8">
        <f t="shared" si="1"/>
        <v>297.900394</v>
      </c>
      <c r="AQ22" s="8">
        <f t="shared" si="2"/>
        <v>69.78944600000005</v>
      </c>
      <c r="AR22" s="8">
        <v>367.68984000000006</v>
      </c>
    </row>
    <row r="23" spans="1:44" ht="15">
      <c r="A23" s="4" t="s">
        <v>134</v>
      </c>
      <c r="B23" s="31">
        <v>13.380772</v>
      </c>
      <c r="C23" s="32"/>
      <c r="D23" s="32">
        <v>2.777184</v>
      </c>
      <c r="E23" s="32"/>
      <c r="F23" s="32">
        <v>24.288679000000002</v>
      </c>
      <c r="G23" s="32"/>
      <c r="H23" s="32"/>
      <c r="I23" s="32">
        <v>6.512834999999999</v>
      </c>
      <c r="J23" s="32"/>
      <c r="K23" s="32">
        <v>1.7921719999999999</v>
      </c>
      <c r="L23" s="32">
        <v>6.17451</v>
      </c>
      <c r="M23" s="32">
        <v>14.193848000000003</v>
      </c>
      <c r="N23" s="32"/>
      <c r="O23" s="32"/>
      <c r="P23" s="32">
        <v>3.959828000000001</v>
      </c>
      <c r="Q23" s="32">
        <v>10.676535999999999</v>
      </c>
      <c r="R23" s="32">
        <v>58.354071</v>
      </c>
      <c r="S23" s="32">
        <v>0.05</v>
      </c>
      <c r="T23" s="32"/>
      <c r="U23" s="32">
        <v>1.9518600000000002</v>
      </c>
      <c r="V23" s="32"/>
      <c r="W23" s="32">
        <v>49.680141000000006</v>
      </c>
      <c r="X23" s="32">
        <v>1.2610299999999999</v>
      </c>
      <c r="Y23" s="32">
        <v>24.632699999999996</v>
      </c>
      <c r="Z23" s="32">
        <v>0.059987</v>
      </c>
      <c r="AA23" s="32">
        <v>0.015</v>
      </c>
      <c r="AB23" s="32"/>
      <c r="AC23" s="32">
        <v>3</v>
      </c>
      <c r="AD23" s="32">
        <v>0.050541</v>
      </c>
      <c r="AE23" s="32">
        <v>6.085058999999999</v>
      </c>
      <c r="AF23" s="32">
        <v>17.376010000000008</v>
      </c>
      <c r="AG23" s="32">
        <v>5.744778</v>
      </c>
      <c r="AH23" s="32"/>
      <c r="AI23" s="32">
        <v>0.790941</v>
      </c>
      <c r="AJ23" s="32">
        <v>80.67265400000001</v>
      </c>
      <c r="AK23" s="32">
        <v>552.9138669999999</v>
      </c>
      <c r="AL23" s="8">
        <v>882.4435339999994</v>
      </c>
      <c r="AM23" s="8">
        <v>4.136953999999999</v>
      </c>
      <c r="AN23" s="8">
        <v>96.338665</v>
      </c>
      <c r="AO23" s="8">
        <f t="shared" si="0"/>
        <v>978.7821989999994</v>
      </c>
      <c r="AP23" s="8">
        <f t="shared" si="1"/>
        <v>982.9191529999994</v>
      </c>
      <c r="AQ23" s="8">
        <f t="shared" si="2"/>
        <v>38.936182999999915</v>
      </c>
      <c r="AR23" s="8">
        <v>1021.8553359999993</v>
      </c>
    </row>
    <row r="24" spans="1:44" ht="15">
      <c r="A24" s="4" t="s">
        <v>135</v>
      </c>
      <c r="B24" s="31">
        <v>1.9662169999999999</v>
      </c>
      <c r="C24" s="32">
        <v>0.352941</v>
      </c>
      <c r="D24" s="32">
        <v>3.09501</v>
      </c>
      <c r="E24" s="32"/>
      <c r="F24" s="32">
        <v>4.763777999999999</v>
      </c>
      <c r="G24" s="32"/>
      <c r="H24" s="32"/>
      <c r="I24" s="32">
        <v>1.0124090000000001</v>
      </c>
      <c r="J24" s="32"/>
      <c r="K24" s="32">
        <v>2.1820250000000003</v>
      </c>
      <c r="L24" s="32">
        <v>1.453225</v>
      </c>
      <c r="M24" s="32">
        <v>0.048426</v>
      </c>
      <c r="N24" s="32"/>
      <c r="O24" s="32"/>
      <c r="P24" s="32">
        <v>1.632275</v>
      </c>
      <c r="Q24" s="32">
        <v>0.513324</v>
      </c>
      <c r="R24" s="32">
        <v>13.160302000000001</v>
      </c>
      <c r="S24" s="32"/>
      <c r="T24" s="32"/>
      <c r="U24" s="32"/>
      <c r="V24" s="32"/>
      <c r="W24" s="32">
        <v>11.489500000000001</v>
      </c>
      <c r="X24" s="32"/>
      <c r="Y24" s="32">
        <v>8.323140999999998</v>
      </c>
      <c r="Z24" s="32"/>
      <c r="AA24" s="32"/>
      <c r="AB24" s="32"/>
      <c r="AC24" s="32"/>
      <c r="AD24" s="32">
        <v>0.009825</v>
      </c>
      <c r="AE24" s="32"/>
      <c r="AF24" s="32">
        <v>9.185383000000002</v>
      </c>
      <c r="AG24" s="32">
        <v>2.361875</v>
      </c>
      <c r="AH24" s="32"/>
      <c r="AI24" s="32"/>
      <c r="AJ24" s="32">
        <v>10.368696</v>
      </c>
      <c r="AK24" s="32">
        <v>49.981139999999996</v>
      </c>
      <c r="AL24" s="8">
        <v>121.88966699999999</v>
      </c>
      <c r="AM24" s="8">
        <v>0.009825</v>
      </c>
      <c r="AN24" s="8">
        <v>7.0262590000000005</v>
      </c>
      <c r="AO24" s="8">
        <f t="shared" si="0"/>
        <v>128.91592599999998</v>
      </c>
      <c r="AP24" s="8">
        <f t="shared" si="1"/>
        <v>128.925751</v>
      </c>
      <c r="AQ24" s="8">
        <f t="shared" si="2"/>
        <v>17.286855000000003</v>
      </c>
      <c r="AR24" s="8">
        <v>146.212606</v>
      </c>
    </row>
    <row r="25" spans="1:44" ht="15">
      <c r="A25" s="4" t="s">
        <v>136</v>
      </c>
      <c r="B25" s="31">
        <v>0.145179</v>
      </c>
      <c r="C25" s="32"/>
      <c r="D25" s="32">
        <v>0.477292</v>
      </c>
      <c r="E25" s="32"/>
      <c r="F25" s="32">
        <v>7.5664060000000015</v>
      </c>
      <c r="G25" s="32"/>
      <c r="H25" s="32"/>
      <c r="I25" s="32">
        <v>0.177781</v>
      </c>
      <c r="J25" s="32"/>
      <c r="K25" s="32">
        <v>0</v>
      </c>
      <c r="L25" s="32">
        <v>5.199056</v>
      </c>
      <c r="M25" s="32">
        <v>2.4692100000000003</v>
      </c>
      <c r="N25" s="32"/>
      <c r="O25" s="32"/>
      <c r="P25" s="32">
        <v>0.031617</v>
      </c>
      <c r="Q25" s="32">
        <v>3.23871</v>
      </c>
      <c r="R25" s="32">
        <v>12.358319999999999</v>
      </c>
      <c r="S25" s="32"/>
      <c r="T25" s="32"/>
      <c r="U25" s="32">
        <v>1.5090850000000002</v>
      </c>
      <c r="V25" s="32"/>
      <c r="W25" s="32">
        <v>4.98</v>
      </c>
      <c r="X25" s="32">
        <v>0.696</v>
      </c>
      <c r="Y25" s="32">
        <v>1.915245</v>
      </c>
      <c r="Z25" s="32"/>
      <c r="AA25" s="32"/>
      <c r="AB25" s="32"/>
      <c r="AC25" s="32"/>
      <c r="AD25" s="32"/>
      <c r="AE25" s="32">
        <v>3.0972549999999996</v>
      </c>
      <c r="AF25" s="32">
        <v>1.3659940000000002</v>
      </c>
      <c r="AG25" s="32">
        <v>2.347015</v>
      </c>
      <c r="AH25" s="32">
        <v>1</v>
      </c>
      <c r="AI25" s="32"/>
      <c r="AJ25" s="32">
        <v>2.53707</v>
      </c>
      <c r="AK25" s="32">
        <v>58.744032999999995</v>
      </c>
      <c r="AL25" s="8">
        <v>108.85526800000007</v>
      </c>
      <c r="AM25" s="8">
        <v>3.7380809999999998</v>
      </c>
      <c r="AN25" s="8">
        <v>9.912613</v>
      </c>
      <c r="AO25" s="8">
        <f t="shared" si="0"/>
        <v>118.76788100000007</v>
      </c>
      <c r="AP25" s="8">
        <f t="shared" si="1"/>
        <v>122.50596200000007</v>
      </c>
      <c r="AQ25" s="8">
        <f t="shared" si="2"/>
        <v>17.643686000000002</v>
      </c>
      <c r="AR25" s="8">
        <v>140.14964800000007</v>
      </c>
    </row>
    <row r="26" spans="1:44" ht="15.75" customHeight="1">
      <c r="A26" s="4" t="s">
        <v>137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>
        <v>0.243902</v>
      </c>
      <c r="R26" s="32"/>
      <c r="S26" s="32"/>
      <c r="T26" s="32"/>
      <c r="U26" s="32"/>
      <c r="V26" s="32"/>
      <c r="W26" s="32"/>
      <c r="X26" s="32"/>
      <c r="Y26" s="32">
        <v>1.1869589999999999</v>
      </c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8">
        <v>1.430861</v>
      </c>
      <c r="AM26" s="8"/>
      <c r="AN26" s="8"/>
      <c r="AO26" s="8">
        <f t="shared" si="0"/>
        <v>1.430861</v>
      </c>
      <c r="AP26" s="8">
        <f t="shared" si="1"/>
        <v>1.430861</v>
      </c>
      <c r="AQ26" s="8">
        <f t="shared" si="2"/>
        <v>0</v>
      </c>
      <c r="AR26" s="8">
        <v>1.430861</v>
      </c>
    </row>
    <row r="27" spans="1:44" ht="15.75" customHeight="1">
      <c r="A27" s="14" t="s">
        <v>304</v>
      </c>
      <c r="B27" s="31">
        <v>33.22653299999999</v>
      </c>
      <c r="C27" s="32">
        <v>14.770143000000001</v>
      </c>
      <c r="D27" s="32">
        <v>30.620136000000002</v>
      </c>
      <c r="E27" s="32">
        <v>1.325</v>
      </c>
      <c r="F27" s="32">
        <v>149.99913599999994</v>
      </c>
      <c r="G27" s="32">
        <v>47.985426000000004</v>
      </c>
      <c r="H27" s="32">
        <v>7.9569269999999985</v>
      </c>
      <c r="I27" s="32">
        <v>124.86777699999995</v>
      </c>
      <c r="J27" s="32">
        <v>0.666749</v>
      </c>
      <c r="K27" s="32">
        <v>62.44501600000001</v>
      </c>
      <c r="L27" s="32">
        <v>113.00940299999998</v>
      </c>
      <c r="M27" s="32">
        <v>252.55855200000036</v>
      </c>
      <c r="N27" s="32">
        <v>25.770689000000004</v>
      </c>
      <c r="O27" s="32">
        <v>25</v>
      </c>
      <c r="P27" s="32">
        <v>59.46574700000002</v>
      </c>
      <c r="Q27" s="32">
        <v>111.616786</v>
      </c>
      <c r="R27" s="32">
        <v>345.17407699999984</v>
      </c>
      <c r="S27" s="32">
        <v>1.283928</v>
      </c>
      <c r="T27" s="31">
        <v>10.3</v>
      </c>
      <c r="U27" s="32">
        <v>22.932678999999997</v>
      </c>
      <c r="V27" s="32">
        <v>0.869495</v>
      </c>
      <c r="W27" s="32">
        <v>140.22167299999995</v>
      </c>
      <c r="X27" s="32">
        <v>12.507458</v>
      </c>
      <c r="Y27" s="32">
        <v>76.32237000000002</v>
      </c>
      <c r="Z27" s="32">
        <v>6.371732999999999</v>
      </c>
      <c r="AA27" s="32">
        <v>8.952042</v>
      </c>
      <c r="AB27" s="32">
        <v>17.024</v>
      </c>
      <c r="AC27" s="32">
        <v>86.86854600000001</v>
      </c>
      <c r="AD27" s="32">
        <v>5.581907000000001</v>
      </c>
      <c r="AE27" s="32">
        <v>45.943564</v>
      </c>
      <c r="AF27" s="32">
        <v>211.76089300000004</v>
      </c>
      <c r="AG27" s="32">
        <v>206.2242219999998</v>
      </c>
      <c r="AH27" s="32">
        <v>73.677205</v>
      </c>
      <c r="AI27" s="32">
        <v>89.22502200000001</v>
      </c>
      <c r="AJ27" s="32">
        <v>315.1048699999998</v>
      </c>
      <c r="AK27" s="32">
        <v>1379.1183599999993</v>
      </c>
      <c r="AL27" s="8"/>
      <c r="AM27" s="8"/>
      <c r="AN27" s="8"/>
      <c r="AO27" s="8"/>
      <c r="AP27" s="8"/>
      <c r="AQ27" s="8"/>
      <c r="AR27" s="8"/>
    </row>
    <row r="28" spans="1:44" s="38" customFormat="1" ht="15">
      <c r="A28" s="5" t="s">
        <v>257</v>
      </c>
      <c r="B28" s="34">
        <v>85.07384399999998</v>
      </c>
      <c r="C28" s="35">
        <v>18.423937000000002</v>
      </c>
      <c r="D28" s="35">
        <v>77.58828600000001</v>
      </c>
      <c r="E28" s="35">
        <v>1.325</v>
      </c>
      <c r="F28" s="35">
        <v>292.71579699999995</v>
      </c>
      <c r="G28" s="35">
        <v>65.797406</v>
      </c>
      <c r="H28" s="35">
        <v>9.368333999999999</v>
      </c>
      <c r="I28" s="35">
        <v>177.61860299999995</v>
      </c>
      <c r="J28" s="35">
        <v>0.730769</v>
      </c>
      <c r="K28" s="35">
        <v>101.18006400000002</v>
      </c>
      <c r="L28" s="35">
        <v>159.14892199999997</v>
      </c>
      <c r="M28" s="35">
        <v>374.7278990000004</v>
      </c>
      <c r="N28" s="35">
        <v>35.12933700000001</v>
      </c>
      <c r="O28" s="35">
        <v>25</v>
      </c>
      <c r="P28" s="35">
        <v>95.54678000000001</v>
      </c>
      <c r="Q28" s="35">
        <v>162.943015</v>
      </c>
      <c r="R28" s="35">
        <v>737.5308859999998</v>
      </c>
      <c r="S28" s="35">
        <v>3.7839179999999994</v>
      </c>
      <c r="T28" s="34">
        <v>13.3</v>
      </c>
      <c r="U28" s="35">
        <v>34.897362</v>
      </c>
      <c r="V28" s="35">
        <v>6.097416999999999</v>
      </c>
      <c r="W28" s="35">
        <v>303.20492499999995</v>
      </c>
      <c r="X28" s="35">
        <v>34.790654</v>
      </c>
      <c r="Y28" s="35">
        <v>278.485672</v>
      </c>
      <c r="Z28" s="35">
        <v>6.931699999999999</v>
      </c>
      <c r="AA28" s="35">
        <v>12.717973</v>
      </c>
      <c r="AB28" s="35">
        <v>20.524</v>
      </c>
      <c r="AC28" s="35">
        <v>115.949976</v>
      </c>
      <c r="AD28" s="35">
        <v>5.854999000000001</v>
      </c>
      <c r="AE28" s="35">
        <v>67.999222</v>
      </c>
      <c r="AF28" s="35">
        <v>328.52872</v>
      </c>
      <c r="AG28" s="35">
        <v>243.0780659999998</v>
      </c>
      <c r="AH28" s="35">
        <v>78.725459</v>
      </c>
      <c r="AI28" s="35">
        <v>99.80315200000001</v>
      </c>
      <c r="AJ28" s="35">
        <v>552.6497599999998</v>
      </c>
      <c r="AK28" s="35">
        <v>2423.684079999999</v>
      </c>
      <c r="AL28" s="9">
        <v>6597.663804000002</v>
      </c>
      <c r="AM28" s="9">
        <v>650.9513890000003</v>
      </c>
      <c r="AN28" s="9">
        <v>1023.3058030000009</v>
      </c>
      <c r="AO28" s="9">
        <f t="shared" si="0"/>
        <v>7620.969607000003</v>
      </c>
      <c r="AP28" s="9">
        <f t="shared" si="1"/>
        <v>8271.920996000003</v>
      </c>
      <c r="AQ28" s="9">
        <f t="shared" si="2"/>
        <v>4892.492811000002</v>
      </c>
      <c r="AR28" s="9">
        <v>13164.413807000004</v>
      </c>
    </row>
    <row r="29" spans="1:44" ht="15">
      <c r="A29" s="5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9">
        <f>SUM(AL2:AL26)</f>
        <v>2851.6441199999995</v>
      </c>
      <c r="AM29" s="9">
        <f aca="true" t="shared" si="3" ref="AM29:AR29">SUM(AM2:AM26)</f>
        <v>127.73833200000001</v>
      </c>
      <c r="AN29" s="9">
        <f t="shared" si="3"/>
        <v>350.92449500000004</v>
      </c>
      <c r="AO29" s="9">
        <f t="shared" si="3"/>
        <v>3202.5686149999997</v>
      </c>
      <c r="AP29" s="9">
        <f t="shared" si="3"/>
        <v>3330.306947</v>
      </c>
      <c r="AQ29" s="9">
        <f t="shared" si="3"/>
        <v>682.0987159999996</v>
      </c>
      <c r="AR29" s="9">
        <f t="shared" si="3"/>
        <v>4012.4056629999986</v>
      </c>
    </row>
    <row r="30" spans="1:44" ht="15">
      <c r="A30" s="5" t="s">
        <v>31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9">
        <f>AL28-AL29</f>
        <v>3746.019684000002</v>
      </c>
      <c r="AM30" s="9">
        <f aca="true" t="shared" si="4" ref="AM30:AR30">AM28-AM29</f>
        <v>523.2130570000003</v>
      </c>
      <c r="AN30" s="9">
        <f t="shared" si="4"/>
        <v>672.3813080000009</v>
      </c>
      <c r="AO30" s="9">
        <f t="shared" si="4"/>
        <v>4418.400992000003</v>
      </c>
      <c r="AP30" s="9">
        <f t="shared" si="4"/>
        <v>4941.6140490000025</v>
      </c>
      <c r="AQ30" s="9">
        <f t="shared" si="4"/>
        <v>4210.394095000002</v>
      </c>
      <c r="AR30" s="9">
        <f t="shared" si="4"/>
        <v>9152.008144000007</v>
      </c>
    </row>
    <row r="32" spans="1:44" ht="15">
      <c r="A32" s="5" t="s">
        <v>256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 t="s">
        <v>32</v>
      </c>
      <c r="AM32" s="5" t="s">
        <v>254</v>
      </c>
      <c r="AN32" s="5" t="s">
        <v>24</v>
      </c>
      <c r="AO32" s="5" t="s">
        <v>26</v>
      </c>
      <c r="AP32" s="5" t="s">
        <v>255</v>
      </c>
      <c r="AQ32" s="5" t="s">
        <v>252</v>
      </c>
      <c r="AR32" s="5" t="s">
        <v>253</v>
      </c>
    </row>
    <row r="33" spans="1:44" ht="15">
      <c r="A33" s="4" t="s">
        <v>113</v>
      </c>
      <c r="AL33" s="15">
        <f>AL2/$AR2</f>
        <v>0.6382590138084547</v>
      </c>
      <c r="AM33" s="15">
        <f aca="true" t="shared" si="5" ref="AM33:AR33">AM2/$AR2</f>
        <v>0</v>
      </c>
      <c r="AN33" s="15">
        <f t="shared" si="5"/>
        <v>0.3617409861915452</v>
      </c>
      <c r="AO33" s="15">
        <f t="shared" si="5"/>
        <v>1</v>
      </c>
      <c r="AP33" s="15">
        <f t="shared" si="5"/>
        <v>1</v>
      </c>
      <c r="AQ33" s="15">
        <f t="shared" si="5"/>
        <v>0</v>
      </c>
      <c r="AR33" s="15">
        <f t="shared" si="5"/>
        <v>1</v>
      </c>
    </row>
    <row r="34" spans="1:44" ht="15">
      <c r="A34" s="4" t="s">
        <v>114</v>
      </c>
      <c r="AL34" s="15">
        <f aca="true" t="shared" si="6" ref="AL34:AR34">AL3/$AR3</f>
        <v>0.5800662259082032</v>
      </c>
      <c r="AM34" s="15">
        <f t="shared" si="6"/>
        <v>0.01034879939509185</v>
      </c>
      <c r="AN34" s="15">
        <f t="shared" si="6"/>
        <v>0.33817452091413325</v>
      </c>
      <c r="AO34" s="15">
        <f t="shared" si="6"/>
        <v>0.9182407468223365</v>
      </c>
      <c r="AP34" s="15">
        <f t="shared" si="6"/>
        <v>0.9285895462174283</v>
      </c>
      <c r="AQ34" s="15">
        <f t="shared" si="6"/>
        <v>0.07141045378257173</v>
      </c>
      <c r="AR34" s="15">
        <f t="shared" si="6"/>
        <v>1</v>
      </c>
    </row>
    <row r="35" spans="1:44" ht="15">
      <c r="A35" s="4" t="s">
        <v>115</v>
      </c>
      <c r="AL35" s="15">
        <f aca="true" t="shared" si="7" ref="AL35:AR35">AL4/$AR4</f>
        <v>0.7623370369539537</v>
      </c>
      <c r="AM35" s="15">
        <f t="shared" si="7"/>
        <v>4.720506477261121E-06</v>
      </c>
      <c r="AN35" s="15">
        <f t="shared" si="7"/>
        <v>0.19186514715311506</v>
      </c>
      <c r="AO35" s="15">
        <f t="shared" si="7"/>
        <v>0.9542021841070687</v>
      </c>
      <c r="AP35" s="15">
        <f t="shared" si="7"/>
        <v>0.954206904613546</v>
      </c>
      <c r="AQ35" s="15">
        <f t="shared" si="7"/>
        <v>0.045793095386454055</v>
      </c>
      <c r="AR35" s="15">
        <f t="shared" si="7"/>
        <v>1</v>
      </c>
    </row>
    <row r="36" spans="1:44" ht="15">
      <c r="A36" s="4" t="s">
        <v>116</v>
      </c>
      <c r="AL36" s="15">
        <f aca="true" t="shared" si="8" ref="AL36:AR36">AL5/$AR5</f>
        <v>0.377419904494463</v>
      </c>
      <c r="AM36" s="15">
        <f t="shared" si="8"/>
        <v>0</v>
      </c>
      <c r="AN36" s="15">
        <f t="shared" si="8"/>
        <v>0</v>
      </c>
      <c r="AO36" s="15">
        <f t="shared" si="8"/>
        <v>0.377419904494463</v>
      </c>
      <c r="AP36" s="15">
        <f t="shared" si="8"/>
        <v>0.377419904494463</v>
      </c>
      <c r="AQ36" s="15">
        <f t="shared" si="8"/>
        <v>0.6225800955055371</v>
      </c>
      <c r="AR36" s="15">
        <f t="shared" si="8"/>
        <v>1</v>
      </c>
    </row>
    <row r="37" spans="1:44" ht="15">
      <c r="A37" s="4" t="s">
        <v>117</v>
      </c>
      <c r="AL37" s="15">
        <f aca="true" t="shared" si="9" ref="AL37:AR37">AL6/$AR6</f>
        <v>0.6903597660576325</v>
      </c>
      <c r="AM37" s="15">
        <f t="shared" si="9"/>
        <v>0.002722246406842232</v>
      </c>
      <c r="AN37" s="15">
        <f t="shared" si="9"/>
        <v>0.16140821564807797</v>
      </c>
      <c r="AO37" s="15">
        <f t="shared" si="9"/>
        <v>0.8517679817057104</v>
      </c>
      <c r="AP37" s="15">
        <f t="shared" si="9"/>
        <v>0.8544902281125526</v>
      </c>
      <c r="AQ37" s="15">
        <f t="shared" si="9"/>
        <v>0.14550977188744738</v>
      </c>
      <c r="AR37" s="15">
        <f t="shared" si="9"/>
        <v>1</v>
      </c>
    </row>
    <row r="38" spans="1:44" ht="15">
      <c r="A38" s="4" t="s">
        <v>118</v>
      </c>
      <c r="AL38" s="15">
        <f aca="true" t="shared" si="10" ref="AL38:AR38">AL7/$AR7</f>
        <v>0.458456238754853</v>
      </c>
      <c r="AM38" s="15">
        <f t="shared" si="10"/>
        <v>0</v>
      </c>
      <c r="AN38" s="15">
        <f t="shared" si="10"/>
        <v>0.2850599360335531</v>
      </c>
      <c r="AO38" s="15">
        <f t="shared" si="10"/>
        <v>0.7435161747884061</v>
      </c>
      <c r="AP38" s="15">
        <f t="shared" si="10"/>
        <v>0.7435161747884061</v>
      </c>
      <c r="AQ38" s="15">
        <f t="shared" si="10"/>
        <v>0.25648382521159385</v>
      </c>
      <c r="AR38" s="15">
        <f t="shared" si="10"/>
        <v>1</v>
      </c>
    </row>
    <row r="39" spans="1:44" ht="15">
      <c r="A39" s="4" t="s">
        <v>119</v>
      </c>
      <c r="AL39" s="15">
        <f aca="true" t="shared" si="11" ref="AL39:AR39">AL8/$AR8</f>
        <v>0.513837833420447</v>
      </c>
      <c r="AM39" s="15">
        <f t="shared" si="11"/>
        <v>0.024173059709990757</v>
      </c>
      <c r="AN39" s="15">
        <f t="shared" si="11"/>
        <v>0.05009586473213725</v>
      </c>
      <c r="AO39" s="15">
        <f t="shared" si="11"/>
        <v>0.5639336981525842</v>
      </c>
      <c r="AP39" s="15">
        <f t="shared" si="11"/>
        <v>0.5881067578625749</v>
      </c>
      <c r="AQ39" s="15">
        <f t="shared" si="11"/>
        <v>0.411893242137425</v>
      </c>
      <c r="AR39" s="15">
        <f t="shared" si="11"/>
        <v>1</v>
      </c>
    </row>
    <row r="40" spans="1:44" ht="15">
      <c r="A40" s="4" t="s">
        <v>120</v>
      </c>
      <c r="AL40" s="15">
        <f aca="true" t="shared" si="12" ref="AL40:AR40">AL9/$AR9</f>
        <v>0.8602455867733034</v>
      </c>
      <c r="AM40" s="15">
        <f t="shared" si="12"/>
        <v>0.0006808767103961558</v>
      </c>
      <c r="AN40" s="15">
        <f t="shared" si="12"/>
        <v>0.06934023155534462</v>
      </c>
      <c r="AO40" s="15">
        <f t="shared" si="12"/>
        <v>0.9295858183286481</v>
      </c>
      <c r="AP40" s="15">
        <f t="shared" si="12"/>
        <v>0.9302666950390442</v>
      </c>
      <c r="AQ40" s="15">
        <f t="shared" si="12"/>
        <v>0.06973330496095578</v>
      </c>
      <c r="AR40" s="15">
        <f t="shared" si="12"/>
        <v>1</v>
      </c>
    </row>
    <row r="41" spans="1:44" ht="15">
      <c r="A41" s="4" t="s">
        <v>121</v>
      </c>
      <c r="AL41" s="15">
        <f aca="true" t="shared" si="13" ref="AL41:AR41">AL10/$AR10</f>
        <v>0.5931764798303155</v>
      </c>
      <c r="AM41" s="15">
        <f t="shared" si="13"/>
        <v>0</v>
      </c>
      <c r="AN41" s="15">
        <f t="shared" si="13"/>
        <v>0</v>
      </c>
      <c r="AO41" s="15">
        <f t="shared" si="13"/>
        <v>0.5931764798303155</v>
      </c>
      <c r="AP41" s="15">
        <f t="shared" si="13"/>
        <v>0.5931764798303155</v>
      </c>
      <c r="AQ41" s="15">
        <f t="shared" si="13"/>
        <v>0.40682352016968454</v>
      </c>
      <c r="AR41" s="15">
        <f t="shared" si="13"/>
        <v>1</v>
      </c>
    </row>
    <row r="42" spans="1:44" ht="15">
      <c r="A42" s="4" t="s">
        <v>122</v>
      </c>
      <c r="AL42" s="15">
        <f aca="true" t="shared" si="14" ref="AL42:AR42">AL11/$AR11</f>
        <v>0.8288737597808352</v>
      </c>
      <c r="AM42" s="15">
        <f t="shared" si="14"/>
        <v>0.0010486615576968848</v>
      </c>
      <c r="AN42" s="15">
        <f t="shared" si="14"/>
        <v>0.0720187578936967</v>
      </c>
      <c r="AO42" s="15">
        <f t="shared" si="14"/>
        <v>0.9008925176745319</v>
      </c>
      <c r="AP42" s="15">
        <f t="shared" si="14"/>
        <v>0.9019411792322289</v>
      </c>
      <c r="AQ42" s="15">
        <f t="shared" si="14"/>
        <v>0.09805882076777107</v>
      </c>
      <c r="AR42" s="15">
        <f t="shared" si="14"/>
        <v>1</v>
      </c>
    </row>
    <row r="43" spans="1:44" ht="15">
      <c r="A43" s="4" t="s">
        <v>123</v>
      </c>
      <c r="AL43" s="15">
        <f aca="true" t="shared" si="15" ref="AL43:AR43">AL12/$AR12</f>
        <v>0.7448107734699921</v>
      </c>
      <c r="AM43" s="15">
        <f t="shared" si="15"/>
        <v>0.00028666604037055145</v>
      </c>
      <c r="AN43" s="15">
        <f t="shared" si="15"/>
        <v>0.16852478120656056</v>
      </c>
      <c r="AO43" s="15">
        <f t="shared" si="15"/>
        <v>0.9133355546765526</v>
      </c>
      <c r="AP43" s="15">
        <f t="shared" si="15"/>
        <v>0.9136222207169231</v>
      </c>
      <c r="AQ43" s="15">
        <f t="shared" si="15"/>
        <v>0.0863777792830769</v>
      </c>
      <c r="AR43" s="15">
        <f t="shared" si="15"/>
        <v>1</v>
      </c>
    </row>
    <row r="44" spans="1:44" ht="15">
      <c r="A44" s="4" t="s">
        <v>124</v>
      </c>
      <c r="AL44" s="15">
        <f aca="true" t="shared" si="16" ref="AL44:AR44">AL13/$AR13</f>
        <v>0.8985647431881242</v>
      </c>
      <c r="AM44" s="15">
        <f t="shared" si="16"/>
        <v>0.007052577069135268</v>
      </c>
      <c r="AN44" s="15">
        <f t="shared" si="16"/>
        <v>0</v>
      </c>
      <c r="AO44" s="15">
        <f t="shared" si="16"/>
        <v>0.8985647431881242</v>
      </c>
      <c r="AP44" s="15">
        <f t="shared" si="16"/>
        <v>0.9056173202572594</v>
      </c>
      <c r="AQ44" s="15">
        <f t="shared" si="16"/>
        <v>0.09438267974274062</v>
      </c>
      <c r="AR44" s="15">
        <f t="shared" si="16"/>
        <v>1</v>
      </c>
    </row>
    <row r="45" spans="1:44" ht="15">
      <c r="A45" s="4" t="s">
        <v>125</v>
      </c>
      <c r="AL45" s="15">
        <f aca="true" t="shared" si="17" ref="AL45:AR45">AL14/$AR14</f>
        <v>0.43256098595067866</v>
      </c>
      <c r="AM45" s="15">
        <f t="shared" si="17"/>
        <v>0</v>
      </c>
      <c r="AN45" s="15">
        <f t="shared" si="17"/>
        <v>0.015568743288977595</v>
      </c>
      <c r="AO45" s="15">
        <f t="shared" si="17"/>
        <v>0.44812972923965627</v>
      </c>
      <c r="AP45" s="15">
        <f t="shared" si="17"/>
        <v>0.44812972923965627</v>
      </c>
      <c r="AQ45" s="15">
        <f t="shared" si="17"/>
        <v>0.5518702707603438</v>
      </c>
      <c r="AR45" s="15">
        <f t="shared" si="17"/>
        <v>1</v>
      </c>
    </row>
    <row r="46" spans="1:44" ht="15">
      <c r="A46" s="4" t="s">
        <v>126</v>
      </c>
      <c r="AL46" s="15">
        <f aca="true" t="shared" si="18" ref="AL46:AR46">AL15/$AR15</f>
        <v>0.639057109512267</v>
      </c>
      <c r="AM46" s="15">
        <f t="shared" si="18"/>
        <v>0.025649904454105907</v>
      </c>
      <c r="AN46" s="15">
        <f t="shared" si="18"/>
        <v>0.335292986033627</v>
      </c>
      <c r="AO46" s="15">
        <f t="shared" si="18"/>
        <v>0.974350095545894</v>
      </c>
      <c r="AP46" s="15">
        <f t="shared" si="18"/>
        <v>1</v>
      </c>
      <c r="AQ46" s="15">
        <f t="shared" si="18"/>
        <v>0</v>
      </c>
      <c r="AR46" s="15">
        <f t="shared" si="18"/>
        <v>1</v>
      </c>
    </row>
    <row r="47" spans="1:44" ht="15">
      <c r="A47" s="4" t="s">
        <v>127</v>
      </c>
      <c r="AL47" s="15">
        <f aca="true" t="shared" si="19" ref="AL47:AR47">AL16/$AR16</f>
        <v>0.5676980535483586</v>
      </c>
      <c r="AM47" s="15">
        <f t="shared" si="19"/>
        <v>0.046767744161996874</v>
      </c>
      <c r="AN47" s="15">
        <f t="shared" si="19"/>
        <v>0.07275981115585929</v>
      </c>
      <c r="AO47" s="15">
        <f t="shared" si="19"/>
        <v>0.640457864704218</v>
      </c>
      <c r="AP47" s="15">
        <f t="shared" si="19"/>
        <v>0.6872256088662148</v>
      </c>
      <c r="AQ47" s="15">
        <f t="shared" si="19"/>
        <v>0.3127743911337852</v>
      </c>
      <c r="AR47" s="15">
        <f t="shared" si="19"/>
        <v>1</v>
      </c>
    </row>
    <row r="48" spans="1:44" ht="15">
      <c r="A48" s="4" t="s">
        <v>128</v>
      </c>
      <c r="AL48" s="15">
        <f aca="true" t="shared" si="20" ref="AL48:AR48">AL17/$AR17</f>
        <v>0.7289418967296704</v>
      </c>
      <c r="AM48" s="15">
        <f t="shared" si="20"/>
        <v>0.22682964287597795</v>
      </c>
      <c r="AN48" s="15">
        <f t="shared" si="20"/>
        <v>0.02036856678445335</v>
      </c>
      <c r="AO48" s="15">
        <f t="shared" si="20"/>
        <v>0.7493104635141238</v>
      </c>
      <c r="AP48" s="15">
        <f t="shared" si="20"/>
        <v>0.9761401063901017</v>
      </c>
      <c r="AQ48" s="15">
        <f t="shared" si="20"/>
        <v>0.02385989360989829</v>
      </c>
      <c r="AR48" s="15">
        <f t="shared" si="20"/>
        <v>1</v>
      </c>
    </row>
    <row r="49" spans="1:44" ht="15">
      <c r="A49" s="4" t="s">
        <v>129</v>
      </c>
      <c r="AL49" s="15">
        <f aca="true" t="shared" si="21" ref="AL49:AR49">AL18/$AR18</f>
        <v>0.6355067307050467</v>
      </c>
      <c r="AM49" s="15">
        <f t="shared" si="21"/>
        <v>0.06952228337380179</v>
      </c>
      <c r="AN49" s="15">
        <f t="shared" si="21"/>
        <v>0.08455584165444426</v>
      </c>
      <c r="AO49" s="15">
        <f t="shared" si="21"/>
        <v>0.7200625723594909</v>
      </c>
      <c r="AP49" s="15">
        <f t="shared" si="21"/>
        <v>0.7895848557332927</v>
      </c>
      <c r="AQ49" s="15">
        <f t="shared" si="21"/>
        <v>0.2104151442667073</v>
      </c>
      <c r="AR49" s="15">
        <f t="shared" si="21"/>
        <v>1</v>
      </c>
    </row>
    <row r="50" spans="1:44" ht="15">
      <c r="A50" s="4" t="s">
        <v>130</v>
      </c>
      <c r="AL50" s="15">
        <f aca="true" t="shared" si="22" ref="AL50:AR50">AL19/$AR19</f>
        <v>0.7201861063153443</v>
      </c>
      <c r="AM50" s="15">
        <f t="shared" si="22"/>
        <v>0.11147042870482626</v>
      </c>
      <c r="AN50" s="15">
        <f t="shared" si="22"/>
        <v>0.12608114731481562</v>
      </c>
      <c r="AO50" s="15">
        <f t="shared" si="22"/>
        <v>0.8462672536301599</v>
      </c>
      <c r="AP50" s="15">
        <f t="shared" si="22"/>
        <v>0.9577376823349861</v>
      </c>
      <c r="AQ50" s="15">
        <f t="shared" si="22"/>
        <v>0.04226231766501388</v>
      </c>
      <c r="AR50" s="15">
        <f t="shared" si="22"/>
        <v>1</v>
      </c>
    </row>
    <row r="51" spans="1:44" ht="15">
      <c r="A51" s="4" t="s">
        <v>131</v>
      </c>
      <c r="AL51" s="15">
        <f aca="true" t="shared" si="23" ref="AL51:AR51">AL20/$AR20</f>
        <v>0.48149138831112964</v>
      </c>
      <c r="AM51" s="15">
        <f t="shared" si="23"/>
        <v>0</v>
      </c>
      <c r="AN51" s="15">
        <f t="shared" si="23"/>
        <v>0</v>
      </c>
      <c r="AO51" s="15">
        <f t="shared" si="23"/>
        <v>0.48149138831112964</v>
      </c>
      <c r="AP51" s="15">
        <f t="shared" si="23"/>
        <v>0.48149138831112964</v>
      </c>
      <c r="AQ51" s="15">
        <f t="shared" si="23"/>
        <v>0.5185086116888703</v>
      </c>
      <c r="AR51" s="15">
        <f t="shared" si="23"/>
        <v>1</v>
      </c>
    </row>
    <row r="52" spans="1:44" ht="15">
      <c r="A52" s="4" t="s">
        <v>132</v>
      </c>
      <c r="AL52" s="15">
        <f aca="true" t="shared" si="24" ref="AL52:AR52">AL21/$AR21</f>
        <v>0.6416581458363492</v>
      </c>
      <c r="AM52" s="15">
        <f t="shared" si="24"/>
        <v>0.0005978182768992367</v>
      </c>
      <c r="AN52" s="15">
        <f t="shared" si="24"/>
        <v>0.04423819898499871</v>
      </c>
      <c r="AO52" s="15">
        <f t="shared" si="24"/>
        <v>0.6858963448213479</v>
      </c>
      <c r="AP52" s="15">
        <f t="shared" si="24"/>
        <v>0.6864941630982472</v>
      </c>
      <c r="AQ52" s="15">
        <f t="shared" si="24"/>
        <v>0.3135058369017528</v>
      </c>
      <c r="AR52" s="15">
        <f t="shared" si="24"/>
        <v>1</v>
      </c>
    </row>
    <row r="53" spans="1:44" ht="15">
      <c r="A53" s="4" t="s">
        <v>133</v>
      </c>
      <c r="AL53" s="15">
        <f aca="true" t="shared" si="25" ref="AL53:AR53">AL22/$AR22</f>
        <v>0.6796449882868668</v>
      </c>
      <c r="AM53" s="15">
        <f t="shared" si="25"/>
        <v>0.05837749011503824</v>
      </c>
      <c r="AN53" s="15">
        <f t="shared" si="25"/>
        <v>0.07217231512298516</v>
      </c>
      <c r="AO53" s="15">
        <f t="shared" si="25"/>
        <v>0.7518173034098521</v>
      </c>
      <c r="AP53" s="15">
        <f t="shared" si="25"/>
        <v>0.8101947935248903</v>
      </c>
      <c r="AQ53" s="15">
        <f t="shared" si="25"/>
        <v>0.18980520647510968</v>
      </c>
      <c r="AR53" s="15">
        <f t="shared" si="25"/>
        <v>1</v>
      </c>
    </row>
    <row r="54" spans="1:44" ht="15">
      <c r="A54" s="4" t="s">
        <v>134</v>
      </c>
      <c r="AL54" s="15">
        <f aca="true" t="shared" si="26" ref="AL54:AR54">AL23/$AR23</f>
        <v>0.8635699231696335</v>
      </c>
      <c r="AM54" s="15">
        <f t="shared" si="26"/>
        <v>0.0040484732566880705</v>
      </c>
      <c r="AN54" s="15">
        <f t="shared" si="26"/>
        <v>0.09427818361952564</v>
      </c>
      <c r="AO54" s="15">
        <f t="shared" si="26"/>
        <v>0.9578481067891591</v>
      </c>
      <c r="AP54" s="15">
        <f t="shared" si="26"/>
        <v>0.9618965800458472</v>
      </c>
      <c r="AQ54" s="15">
        <f t="shared" si="26"/>
        <v>0.038103419954152826</v>
      </c>
      <c r="AR54" s="15">
        <f t="shared" si="26"/>
        <v>1</v>
      </c>
    </row>
    <row r="55" spans="1:44" ht="15">
      <c r="A55" s="4" t="s">
        <v>135</v>
      </c>
      <c r="AL55" s="15">
        <f aca="true" t="shared" si="27" ref="AL55:AR55">AL24/$AR24</f>
        <v>0.8336467718795737</v>
      </c>
      <c r="AM55" s="15">
        <f t="shared" si="27"/>
        <v>6.719666839123297E-05</v>
      </c>
      <c r="AN55" s="15">
        <f t="shared" si="27"/>
        <v>0.04805508356782862</v>
      </c>
      <c r="AO55" s="15">
        <f t="shared" si="27"/>
        <v>0.8817018554474023</v>
      </c>
      <c r="AP55" s="15">
        <f t="shared" si="27"/>
        <v>0.8817690521157936</v>
      </c>
      <c r="AQ55" s="15">
        <f t="shared" si="27"/>
        <v>0.11823094788420639</v>
      </c>
      <c r="AR55" s="15">
        <f t="shared" si="27"/>
        <v>1</v>
      </c>
    </row>
    <row r="56" spans="1:44" ht="15">
      <c r="A56" s="4" t="s">
        <v>136</v>
      </c>
      <c r="AL56" s="15">
        <f aca="true" t="shared" si="28" ref="AL56:AR56">AL25/$AR25</f>
        <v>0.7767073949411561</v>
      </c>
      <c r="AM56" s="15">
        <f t="shared" si="28"/>
        <v>0.026672068416468644</v>
      </c>
      <c r="AN56" s="15">
        <f t="shared" si="28"/>
        <v>0.07072877557280768</v>
      </c>
      <c r="AO56" s="15">
        <f t="shared" si="28"/>
        <v>0.8474361705139639</v>
      </c>
      <c r="AP56" s="15">
        <f t="shared" si="28"/>
        <v>0.8741082389304324</v>
      </c>
      <c r="AQ56" s="15">
        <f t="shared" si="28"/>
        <v>0.12589176106956754</v>
      </c>
      <c r="AR56" s="15">
        <f t="shared" si="28"/>
        <v>1</v>
      </c>
    </row>
    <row r="57" spans="1:44" ht="15">
      <c r="A57" s="4" t="s">
        <v>137</v>
      </c>
      <c r="AL57" s="15">
        <f aca="true" t="shared" si="29" ref="AL57:AR57">AL26/$AR26</f>
        <v>1</v>
      </c>
      <c r="AM57" s="15">
        <f t="shared" si="29"/>
        <v>0</v>
      </c>
      <c r="AN57" s="15">
        <f t="shared" si="29"/>
        <v>0</v>
      </c>
      <c r="AO57" s="15">
        <f t="shared" si="29"/>
        <v>1</v>
      </c>
      <c r="AP57" s="15">
        <f t="shared" si="29"/>
        <v>1</v>
      </c>
      <c r="AQ57" s="15">
        <f t="shared" si="29"/>
        <v>0</v>
      </c>
      <c r="AR57" s="15">
        <f t="shared" si="29"/>
        <v>1</v>
      </c>
    </row>
    <row r="58" spans="1:44" ht="15">
      <c r="A58" s="5" t="s">
        <v>257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15">
        <f aca="true" t="shared" si="30" ref="AL58:AR58">AL28/$AR28</f>
        <v>0.5011741427097787</v>
      </c>
      <c r="AM58" s="15">
        <f t="shared" si="30"/>
        <v>0.04944780668121093</v>
      </c>
      <c r="AN58" s="15">
        <f t="shared" si="30"/>
        <v>0.0777327283996399</v>
      </c>
      <c r="AO58" s="15">
        <f t="shared" si="30"/>
        <v>0.5789068711094186</v>
      </c>
      <c r="AP58" s="15">
        <f t="shared" si="30"/>
        <v>0.6283546777906296</v>
      </c>
      <c r="AQ58" s="15">
        <f t="shared" si="30"/>
        <v>0.37164532220937047</v>
      </c>
      <c r="AR58" s="15">
        <f t="shared" si="30"/>
        <v>1</v>
      </c>
    </row>
    <row r="59" spans="1:44" ht="15">
      <c r="A59" s="5" t="s">
        <v>30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15">
        <f aca="true" t="shared" si="31" ref="AL59:AR59">AL29/$AR29</f>
        <v>0.7107068326356314</v>
      </c>
      <c r="AM59" s="15">
        <f t="shared" si="31"/>
        <v>0.03183584680330964</v>
      </c>
      <c r="AN59" s="15">
        <f t="shared" si="31"/>
        <v>0.08745987431829626</v>
      </c>
      <c r="AO59" s="15">
        <f t="shared" si="31"/>
        <v>0.7981667069539277</v>
      </c>
      <c r="AP59" s="15">
        <f t="shared" si="31"/>
        <v>0.8300025537572374</v>
      </c>
      <c r="AQ59" s="15">
        <f t="shared" si="31"/>
        <v>0.1699974462427629</v>
      </c>
      <c r="AR59" s="15">
        <f t="shared" si="31"/>
        <v>1</v>
      </c>
    </row>
    <row r="60" spans="1:44" ht="15">
      <c r="A60" s="5" t="s">
        <v>31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15">
        <f aca="true" t="shared" si="32" ref="AL60:AR60">AL30/$AR30</f>
        <v>0.409311227116408</v>
      </c>
      <c r="AM60" s="15">
        <f t="shared" si="32"/>
        <v>0.05716920797792506</v>
      </c>
      <c r="AN60" s="15">
        <f t="shared" si="32"/>
        <v>0.0734681719487771</v>
      </c>
      <c r="AO60" s="15">
        <f t="shared" si="32"/>
        <v>0.482779399065185</v>
      </c>
      <c r="AP60" s="15">
        <f t="shared" si="32"/>
        <v>0.5399486070431101</v>
      </c>
      <c r="AQ60" s="15">
        <f t="shared" si="32"/>
        <v>0.46005139295688974</v>
      </c>
      <c r="AR60" s="15">
        <f t="shared" si="32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54"/>
  <sheetViews>
    <sheetView zoomScalePageLayoutView="0" workbookViewId="0" topLeftCell="A1">
      <pane xSplit="1" ySplit="1" topLeftCell="R14" activePane="bottomRight" state="frozen"/>
      <selection pane="topLeft" activeCell="A1" sqref="A1:AQ72"/>
      <selection pane="topRight" activeCell="A1" sqref="A1:AQ72"/>
      <selection pane="bottomLeft" activeCell="A1" sqref="A1:AQ72"/>
      <selection pane="bottomRight" activeCell="T21" sqref="T21"/>
    </sheetView>
  </sheetViews>
  <sheetFormatPr defaultColWidth="9.140625" defaultRowHeight="15"/>
  <cols>
    <col min="1" max="1" width="50.57421875" style="4" customWidth="1"/>
    <col min="2" max="37" width="35.421875" style="4" customWidth="1"/>
    <col min="38" max="38" width="17.7109375" style="4" customWidth="1"/>
    <col min="39" max="39" width="15.7109375" style="4" customWidth="1"/>
    <col min="40" max="40" width="11.8515625" style="4" customWidth="1"/>
    <col min="41" max="41" width="11.7109375" style="4" customWidth="1"/>
    <col min="42" max="42" width="11.8515625" style="4" customWidth="1"/>
    <col min="43" max="43" width="14.140625" style="4" customWidth="1"/>
    <col min="44" max="44" width="13.57421875" style="4" customWidth="1"/>
    <col min="45" max="16384" width="9.140625" style="4" customWidth="1"/>
  </cols>
  <sheetData>
    <row r="1" spans="1:44" ht="15">
      <c r="A1" s="5" t="s">
        <v>256</v>
      </c>
      <c r="B1" s="5" t="s">
        <v>269</v>
      </c>
      <c r="C1" s="5" t="s">
        <v>270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5" t="s">
        <v>277</v>
      </c>
      <c r="K1" s="5" t="s">
        <v>278</v>
      </c>
      <c r="L1" s="5" t="s">
        <v>279</v>
      </c>
      <c r="M1" s="5" t="s">
        <v>280</v>
      </c>
      <c r="N1" s="5" t="s">
        <v>281</v>
      </c>
      <c r="O1" s="5" t="s">
        <v>282</v>
      </c>
      <c r="P1" s="5" t="s">
        <v>283</v>
      </c>
      <c r="Q1" s="5" t="s">
        <v>284</v>
      </c>
      <c r="R1" s="5" t="s">
        <v>285</v>
      </c>
      <c r="S1" s="5" t="s">
        <v>286</v>
      </c>
      <c r="T1" s="5" t="s">
        <v>306</v>
      </c>
      <c r="U1" s="5" t="s">
        <v>287</v>
      </c>
      <c r="V1" s="5" t="s">
        <v>288</v>
      </c>
      <c r="W1" s="5" t="s">
        <v>289</v>
      </c>
      <c r="X1" s="5" t="s">
        <v>290</v>
      </c>
      <c r="Y1" s="5" t="s">
        <v>291</v>
      </c>
      <c r="Z1" s="5" t="s">
        <v>292</v>
      </c>
      <c r="AA1" s="5" t="s">
        <v>293</v>
      </c>
      <c r="AB1" s="5" t="s">
        <v>294</v>
      </c>
      <c r="AC1" s="5" t="s">
        <v>295</v>
      </c>
      <c r="AD1" s="5" t="s">
        <v>296</v>
      </c>
      <c r="AE1" s="5" t="s">
        <v>297</v>
      </c>
      <c r="AF1" s="5" t="s">
        <v>298</v>
      </c>
      <c r="AG1" s="5" t="s">
        <v>299</v>
      </c>
      <c r="AH1" s="5" t="s">
        <v>300</v>
      </c>
      <c r="AI1" s="5" t="s">
        <v>301</v>
      </c>
      <c r="AJ1" s="5" t="s">
        <v>305</v>
      </c>
      <c r="AK1" s="5" t="s">
        <v>302</v>
      </c>
      <c r="AL1" s="5" t="s">
        <v>32</v>
      </c>
      <c r="AM1" s="5" t="s">
        <v>259</v>
      </c>
      <c r="AN1" s="5" t="s">
        <v>260</v>
      </c>
      <c r="AO1" s="5" t="s">
        <v>26</v>
      </c>
      <c r="AP1" s="5" t="s">
        <v>258</v>
      </c>
      <c r="AQ1" s="5" t="s">
        <v>252</v>
      </c>
      <c r="AR1" s="5" t="s">
        <v>23</v>
      </c>
    </row>
    <row r="2" spans="1:44" ht="15">
      <c r="A2" s="4" t="s">
        <v>89</v>
      </c>
      <c r="B2" s="31"/>
      <c r="C2" s="32">
        <v>0.038796</v>
      </c>
      <c r="D2" s="32">
        <v>3.693959</v>
      </c>
      <c r="E2" s="32"/>
      <c r="F2" s="32"/>
      <c r="G2" s="32"/>
      <c r="H2" s="32"/>
      <c r="I2" s="32">
        <v>1.019107</v>
      </c>
      <c r="J2" s="32"/>
      <c r="K2" s="32">
        <v>1.27551</v>
      </c>
      <c r="L2" s="32">
        <v>0.241838</v>
      </c>
      <c r="M2" s="32">
        <v>1.5874350000000002</v>
      </c>
      <c r="N2" s="32">
        <v>0.047337</v>
      </c>
      <c r="O2" s="32"/>
      <c r="P2" s="32">
        <v>0.973126</v>
      </c>
      <c r="Q2" s="32"/>
      <c r="R2" s="32">
        <v>10.799484000000001</v>
      </c>
      <c r="S2" s="32"/>
      <c r="T2" s="32"/>
      <c r="U2" s="32"/>
      <c r="V2" s="32"/>
      <c r="W2" s="32">
        <v>2.501408</v>
      </c>
      <c r="X2" s="32"/>
      <c r="Y2" s="32">
        <v>1.597444</v>
      </c>
      <c r="Z2" s="32"/>
      <c r="AA2" s="32"/>
      <c r="AB2" s="32"/>
      <c r="AC2" s="32"/>
      <c r="AD2" s="32"/>
      <c r="AE2" s="32">
        <v>0.330235</v>
      </c>
      <c r="AF2" s="32">
        <v>2.305575</v>
      </c>
      <c r="AG2" s="32">
        <v>1.025932</v>
      </c>
      <c r="AH2" s="32"/>
      <c r="AI2" s="32"/>
      <c r="AJ2" s="32">
        <v>0.4</v>
      </c>
      <c r="AK2" s="32">
        <v>10.755371</v>
      </c>
      <c r="AL2" s="8">
        <v>38.59255700000001</v>
      </c>
      <c r="AM2" s="8">
        <v>0.00121</v>
      </c>
      <c r="AN2" s="8">
        <v>7.186845000000001</v>
      </c>
      <c r="AO2" s="8">
        <f aca="true" t="shared" si="0" ref="AO2:AO25">AL2+AN2</f>
        <v>45.77940200000001</v>
      </c>
      <c r="AP2" s="8">
        <f aca="true" t="shared" si="1" ref="AP2:AP25">AM2+AO2</f>
        <v>45.78061200000001</v>
      </c>
      <c r="AQ2" s="8">
        <f aca="true" t="shared" si="2" ref="AQ2:AQ25">AR2-AP2</f>
        <v>8.064780000000006</v>
      </c>
      <c r="AR2" s="8">
        <v>53.84539200000002</v>
      </c>
    </row>
    <row r="3" spans="1:44" ht="15">
      <c r="A3" s="4" t="s">
        <v>90</v>
      </c>
      <c r="B3" s="31"/>
      <c r="C3" s="32"/>
      <c r="D3" s="32"/>
      <c r="E3" s="32"/>
      <c r="F3" s="32"/>
      <c r="G3" s="32"/>
      <c r="H3" s="32"/>
      <c r="I3" s="32"/>
      <c r="J3" s="32"/>
      <c r="K3" s="32">
        <v>0.510204</v>
      </c>
      <c r="L3" s="32">
        <v>2.692978</v>
      </c>
      <c r="M3" s="32">
        <v>0.318878</v>
      </c>
      <c r="N3" s="32">
        <v>0.073191</v>
      </c>
      <c r="O3" s="32"/>
      <c r="P3" s="32">
        <v>1.6036439999999998</v>
      </c>
      <c r="Q3" s="32">
        <v>0.131752</v>
      </c>
      <c r="R3" s="32">
        <v>1.940171</v>
      </c>
      <c r="S3" s="32"/>
      <c r="T3" s="32"/>
      <c r="U3" s="32">
        <v>0.296209</v>
      </c>
      <c r="V3" s="32"/>
      <c r="W3" s="32"/>
      <c r="X3" s="32"/>
      <c r="Y3" s="32">
        <v>0.798722</v>
      </c>
      <c r="Z3" s="32">
        <v>0.011915</v>
      </c>
      <c r="AA3" s="32"/>
      <c r="AB3" s="32"/>
      <c r="AC3" s="32"/>
      <c r="AD3" s="32"/>
      <c r="AE3" s="32"/>
      <c r="AF3" s="32">
        <v>1.13215</v>
      </c>
      <c r="AG3" s="32"/>
      <c r="AH3" s="32"/>
      <c r="AI3" s="32"/>
      <c r="AJ3" s="32">
        <v>0.521739</v>
      </c>
      <c r="AK3" s="32">
        <v>3.52471</v>
      </c>
      <c r="AL3" s="8">
        <v>13.544348</v>
      </c>
      <c r="AM3" s="8">
        <v>0.011915</v>
      </c>
      <c r="AN3" s="8"/>
      <c r="AO3" s="8">
        <f t="shared" si="0"/>
        <v>13.544348</v>
      </c>
      <c r="AP3" s="8">
        <f t="shared" si="1"/>
        <v>13.556263</v>
      </c>
      <c r="AQ3" s="8">
        <f t="shared" si="2"/>
        <v>10.433443999999996</v>
      </c>
      <c r="AR3" s="8">
        <v>23.989706999999996</v>
      </c>
    </row>
    <row r="4" spans="1:44" ht="15">
      <c r="A4" s="4" t="s">
        <v>91</v>
      </c>
      <c r="B4" s="31"/>
      <c r="C4" s="32"/>
      <c r="D4" s="32"/>
      <c r="E4" s="32"/>
      <c r="F4" s="32">
        <v>2.8361210000000003</v>
      </c>
      <c r="G4" s="32"/>
      <c r="H4" s="32"/>
      <c r="I4" s="32">
        <v>1.683502</v>
      </c>
      <c r="J4" s="32"/>
      <c r="K4" s="32">
        <v>0</v>
      </c>
      <c r="L4" s="32">
        <v>4.499202</v>
      </c>
      <c r="M4" s="32">
        <v>4.067877</v>
      </c>
      <c r="N4" s="32"/>
      <c r="O4" s="32"/>
      <c r="P4" s="32">
        <v>2.107572</v>
      </c>
      <c r="Q4" s="32">
        <v>0.722112</v>
      </c>
      <c r="R4" s="32">
        <v>5.973148</v>
      </c>
      <c r="S4" s="32"/>
      <c r="T4" s="32"/>
      <c r="U4" s="32">
        <v>0.302297</v>
      </c>
      <c r="V4" s="32"/>
      <c r="W4" s="32">
        <v>5.724</v>
      </c>
      <c r="X4" s="32"/>
      <c r="Y4" s="32"/>
      <c r="Z4" s="32"/>
      <c r="AA4" s="32"/>
      <c r="AB4" s="32"/>
      <c r="AC4" s="32"/>
      <c r="AD4" s="32"/>
      <c r="AE4" s="32">
        <v>0.900681</v>
      </c>
      <c r="AF4" s="32">
        <v>4.086493</v>
      </c>
      <c r="AG4" s="32">
        <v>2.0070769999999998</v>
      </c>
      <c r="AH4" s="32"/>
      <c r="AI4" s="32"/>
      <c r="AJ4" s="32">
        <v>5.0583149999999995</v>
      </c>
      <c r="AK4" s="32">
        <v>49.62773200000001</v>
      </c>
      <c r="AL4" s="8">
        <v>89.59612899999999</v>
      </c>
      <c r="AM4" s="8">
        <v>0.05</v>
      </c>
      <c r="AN4" s="8">
        <v>15.142227</v>
      </c>
      <c r="AO4" s="8">
        <f t="shared" si="0"/>
        <v>104.738356</v>
      </c>
      <c r="AP4" s="8">
        <f t="shared" si="1"/>
        <v>104.788356</v>
      </c>
      <c r="AQ4" s="8">
        <f t="shared" si="2"/>
        <v>50.78679700000001</v>
      </c>
      <c r="AR4" s="8">
        <v>155.575153</v>
      </c>
    </row>
    <row r="5" spans="1:44" ht="15">
      <c r="A5" s="4" t="s">
        <v>92</v>
      </c>
      <c r="B5" s="31"/>
      <c r="C5" s="32"/>
      <c r="D5" s="32">
        <v>0.579399</v>
      </c>
      <c r="E5" s="32"/>
      <c r="F5" s="32"/>
      <c r="G5" s="32"/>
      <c r="H5" s="32"/>
      <c r="I5" s="32"/>
      <c r="J5" s="32"/>
      <c r="K5" s="32"/>
      <c r="L5" s="32">
        <v>0.13</v>
      </c>
      <c r="M5" s="32">
        <v>0.181379</v>
      </c>
      <c r="N5" s="32"/>
      <c r="O5" s="32"/>
      <c r="P5" s="32">
        <v>1.353838</v>
      </c>
      <c r="Q5" s="32"/>
      <c r="R5" s="32"/>
      <c r="S5" s="32"/>
      <c r="T5" s="32"/>
      <c r="U5" s="32"/>
      <c r="V5" s="32"/>
      <c r="W5" s="32">
        <v>0.3</v>
      </c>
      <c r="X5" s="32"/>
      <c r="Y5" s="32">
        <v>1.5779859999999999</v>
      </c>
      <c r="Z5" s="32"/>
      <c r="AA5" s="32"/>
      <c r="AB5" s="32"/>
      <c r="AC5" s="32"/>
      <c r="AD5" s="32">
        <v>0.032064</v>
      </c>
      <c r="AE5" s="32"/>
      <c r="AF5" s="32">
        <v>2.5381020000000003</v>
      </c>
      <c r="AG5" s="32"/>
      <c r="AH5" s="32"/>
      <c r="AI5" s="32"/>
      <c r="AJ5" s="32"/>
      <c r="AK5" s="32">
        <v>1.575</v>
      </c>
      <c r="AL5" s="8">
        <v>8.235704</v>
      </c>
      <c r="AM5" s="8">
        <v>0.032064</v>
      </c>
      <c r="AN5" s="8">
        <v>4.717641000000001</v>
      </c>
      <c r="AO5" s="8">
        <f t="shared" si="0"/>
        <v>12.953345000000002</v>
      </c>
      <c r="AP5" s="8">
        <f t="shared" si="1"/>
        <v>12.985409000000002</v>
      </c>
      <c r="AQ5" s="8">
        <f t="shared" si="2"/>
        <v>9.666842</v>
      </c>
      <c r="AR5" s="8">
        <v>22.652251000000003</v>
      </c>
    </row>
    <row r="6" spans="1:44" ht="15">
      <c r="A6" s="4" t="s">
        <v>93</v>
      </c>
      <c r="B6" s="31">
        <v>1.52672</v>
      </c>
      <c r="C6" s="32"/>
      <c r="D6" s="32">
        <v>12.967214</v>
      </c>
      <c r="E6" s="32"/>
      <c r="F6" s="32">
        <v>9.273234</v>
      </c>
      <c r="G6" s="32"/>
      <c r="H6" s="32"/>
      <c r="I6" s="32">
        <v>0.9526129999999999</v>
      </c>
      <c r="J6" s="32"/>
      <c r="K6" s="32">
        <v>2.750794</v>
      </c>
      <c r="L6" s="32">
        <v>1.638266</v>
      </c>
      <c r="M6" s="32">
        <v>5.680764999999999</v>
      </c>
      <c r="N6" s="32">
        <v>0.658762</v>
      </c>
      <c r="O6" s="32"/>
      <c r="P6" s="32">
        <v>6.021659</v>
      </c>
      <c r="Q6" s="32">
        <v>0.335459</v>
      </c>
      <c r="R6" s="32">
        <v>12.651875</v>
      </c>
      <c r="S6" s="32"/>
      <c r="T6" s="32"/>
      <c r="U6" s="32">
        <v>0.9008039999999999</v>
      </c>
      <c r="V6" s="32"/>
      <c r="W6" s="32">
        <v>16.5179</v>
      </c>
      <c r="X6" s="32"/>
      <c r="Y6" s="32">
        <v>7.170386000000001</v>
      </c>
      <c r="Z6" s="32">
        <v>0.25</v>
      </c>
      <c r="AA6" s="32"/>
      <c r="AB6" s="32"/>
      <c r="AC6" s="32"/>
      <c r="AD6" s="32">
        <v>0.08016</v>
      </c>
      <c r="AE6" s="32">
        <v>3.745539</v>
      </c>
      <c r="AF6" s="32">
        <v>15.28847</v>
      </c>
      <c r="AG6" s="32">
        <v>1.1757149999999998</v>
      </c>
      <c r="AH6" s="32"/>
      <c r="AI6" s="32"/>
      <c r="AJ6" s="32">
        <v>64.203223</v>
      </c>
      <c r="AK6" s="32">
        <v>51.277294000000005</v>
      </c>
      <c r="AL6" s="8">
        <v>214.73669199999983</v>
      </c>
      <c r="AM6" s="8">
        <v>0.411805</v>
      </c>
      <c r="AN6" s="8">
        <v>57.15070299999999</v>
      </c>
      <c r="AO6" s="8">
        <f t="shared" si="0"/>
        <v>271.88739499999986</v>
      </c>
      <c r="AP6" s="8">
        <f t="shared" si="1"/>
        <v>272.29919999999987</v>
      </c>
      <c r="AQ6" s="8">
        <f t="shared" si="2"/>
        <v>81.92043599999982</v>
      </c>
      <c r="AR6" s="8">
        <v>354.2196359999997</v>
      </c>
    </row>
    <row r="7" spans="1:44" ht="15">
      <c r="A7" s="4" t="s">
        <v>94</v>
      </c>
      <c r="B7" s="31"/>
      <c r="C7" s="32"/>
      <c r="D7" s="32">
        <v>5.804112</v>
      </c>
      <c r="E7" s="32"/>
      <c r="F7" s="32">
        <v>3.508772</v>
      </c>
      <c r="G7" s="32"/>
      <c r="H7" s="32"/>
      <c r="I7" s="32"/>
      <c r="J7" s="32"/>
      <c r="K7" s="32">
        <v>0.725514</v>
      </c>
      <c r="L7" s="32">
        <v>0.604595</v>
      </c>
      <c r="M7" s="32">
        <v>2.55102</v>
      </c>
      <c r="N7" s="32"/>
      <c r="O7" s="32"/>
      <c r="P7" s="32">
        <v>3.1090150000000003</v>
      </c>
      <c r="Q7" s="32">
        <v>0.01471</v>
      </c>
      <c r="R7" s="32">
        <v>5.546218</v>
      </c>
      <c r="S7" s="32"/>
      <c r="T7" s="32"/>
      <c r="U7" s="32">
        <v>0.023656</v>
      </c>
      <c r="V7" s="32"/>
      <c r="W7" s="32">
        <v>1.205</v>
      </c>
      <c r="X7" s="32"/>
      <c r="Y7" s="32">
        <v>4.045914000000001</v>
      </c>
      <c r="Z7" s="32"/>
      <c r="AA7" s="32"/>
      <c r="AB7" s="32"/>
      <c r="AC7" s="32">
        <v>1.5</v>
      </c>
      <c r="AD7" s="32"/>
      <c r="AE7" s="32"/>
      <c r="AF7" s="32">
        <v>0.547019</v>
      </c>
      <c r="AG7" s="32">
        <v>1.784178</v>
      </c>
      <c r="AH7" s="32"/>
      <c r="AI7" s="32"/>
      <c r="AJ7" s="32">
        <v>6.309735</v>
      </c>
      <c r="AK7" s="32">
        <v>39.878175000000006</v>
      </c>
      <c r="AL7" s="8">
        <v>75.657633</v>
      </c>
      <c r="AM7" s="8">
        <v>1.5</v>
      </c>
      <c r="AN7" s="8">
        <v>16.888326</v>
      </c>
      <c r="AO7" s="8">
        <f t="shared" si="0"/>
        <v>92.54595900000001</v>
      </c>
      <c r="AP7" s="8">
        <f t="shared" si="1"/>
        <v>94.04595900000001</v>
      </c>
      <c r="AQ7" s="8">
        <f t="shared" si="2"/>
        <v>14.075946000000002</v>
      </c>
      <c r="AR7" s="8">
        <v>108.12190500000001</v>
      </c>
    </row>
    <row r="8" spans="1:44" ht="15">
      <c r="A8" s="4" t="s">
        <v>95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>
        <v>0.241838</v>
      </c>
      <c r="M8" s="32"/>
      <c r="N8" s="32"/>
      <c r="O8" s="32"/>
      <c r="P8" s="32">
        <v>0.7759670000000001</v>
      </c>
      <c r="Q8" s="32"/>
      <c r="R8" s="32"/>
      <c r="S8" s="32"/>
      <c r="T8" s="32"/>
      <c r="U8" s="32">
        <v>0.241838</v>
      </c>
      <c r="V8" s="32"/>
      <c r="W8" s="32"/>
      <c r="X8" s="32"/>
      <c r="Y8" s="32"/>
      <c r="Z8" s="32"/>
      <c r="AA8" s="32"/>
      <c r="AB8" s="32"/>
      <c r="AC8" s="32"/>
      <c r="AD8" s="32"/>
      <c r="AE8" s="32">
        <v>0.003232</v>
      </c>
      <c r="AF8" s="32">
        <v>0.899041</v>
      </c>
      <c r="AG8" s="32"/>
      <c r="AH8" s="32"/>
      <c r="AI8" s="32"/>
      <c r="AJ8" s="32">
        <v>0.380952</v>
      </c>
      <c r="AK8" s="32">
        <v>2.3</v>
      </c>
      <c r="AL8" s="8">
        <v>4.842867999999999</v>
      </c>
      <c r="AM8" s="8"/>
      <c r="AN8" s="8">
        <v>0.685917</v>
      </c>
      <c r="AO8" s="8">
        <f t="shared" si="0"/>
        <v>5.528784999999999</v>
      </c>
      <c r="AP8" s="8">
        <f t="shared" si="1"/>
        <v>5.528784999999999</v>
      </c>
      <c r="AQ8" s="8">
        <f t="shared" si="2"/>
        <v>10.37862</v>
      </c>
      <c r="AR8" s="8">
        <v>15.907404999999999</v>
      </c>
    </row>
    <row r="9" spans="1:44" ht="15">
      <c r="A9" s="4" t="s">
        <v>96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>
        <v>0.125628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>
        <v>0.057971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8">
        <v>0.18359899999999998</v>
      </c>
      <c r="AM9" s="8"/>
      <c r="AN9" s="8"/>
      <c r="AO9" s="8">
        <f t="shared" si="0"/>
        <v>0.18359899999999998</v>
      </c>
      <c r="AP9" s="8">
        <f t="shared" si="1"/>
        <v>0.18359899999999998</v>
      </c>
      <c r="AQ9" s="8">
        <f t="shared" si="2"/>
        <v>1.8545310000000002</v>
      </c>
      <c r="AR9" s="8">
        <v>2.03813</v>
      </c>
    </row>
    <row r="10" spans="1:44" ht="15">
      <c r="A10" s="4" t="s">
        <v>97</v>
      </c>
      <c r="B10" s="31">
        <v>0.126127</v>
      </c>
      <c r="C10" s="32"/>
      <c r="D10" s="32"/>
      <c r="E10" s="32"/>
      <c r="F10" s="32">
        <v>1.411276</v>
      </c>
      <c r="G10" s="32"/>
      <c r="H10" s="32"/>
      <c r="I10" s="32"/>
      <c r="J10" s="32"/>
      <c r="K10" s="32"/>
      <c r="L10" s="32"/>
      <c r="M10" s="32"/>
      <c r="N10" s="32"/>
      <c r="O10" s="32"/>
      <c r="P10" s="32">
        <v>0.9673529999999999</v>
      </c>
      <c r="Q10" s="32"/>
      <c r="R10" s="32"/>
      <c r="S10" s="32"/>
      <c r="T10" s="32"/>
      <c r="U10" s="32">
        <v>0.295858</v>
      </c>
      <c r="V10" s="32"/>
      <c r="W10" s="32">
        <v>8.725234</v>
      </c>
      <c r="X10" s="32"/>
      <c r="Y10" s="32">
        <v>0.903727</v>
      </c>
      <c r="Z10" s="32"/>
      <c r="AA10" s="32"/>
      <c r="AB10" s="32"/>
      <c r="AC10" s="32">
        <v>0.5</v>
      </c>
      <c r="AD10" s="32"/>
      <c r="AE10" s="32">
        <v>0.2</v>
      </c>
      <c r="AF10" s="32">
        <v>1.748293</v>
      </c>
      <c r="AG10" s="32"/>
      <c r="AH10" s="32">
        <v>0.1</v>
      </c>
      <c r="AI10" s="32"/>
      <c r="AJ10" s="32">
        <v>2.246252</v>
      </c>
      <c r="AK10" s="32">
        <v>6.318650000000001</v>
      </c>
      <c r="AL10" s="8">
        <v>22.942769999999996</v>
      </c>
      <c r="AM10" s="8">
        <v>0.6</v>
      </c>
      <c r="AN10" s="8"/>
      <c r="AO10" s="8">
        <f t="shared" si="0"/>
        <v>22.942769999999996</v>
      </c>
      <c r="AP10" s="8">
        <f t="shared" si="1"/>
        <v>23.542769999999997</v>
      </c>
      <c r="AQ10" s="8">
        <f t="shared" si="2"/>
        <v>20.129855</v>
      </c>
      <c r="AR10" s="8">
        <v>43.672625</v>
      </c>
    </row>
    <row r="11" spans="1:44" ht="15">
      <c r="A11" s="4" t="s">
        <v>98</v>
      </c>
      <c r="B11" s="31"/>
      <c r="C11" s="32">
        <v>0.329381</v>
      </c>
      <c r="D11" s="32"/>
      <c r="E11" s="32"/>
      <c r="F11" s="32">
        <v>0.885025</v>
      </c>
      <c r="G11" s="32"/>
      <c r="H11" s="32"/>
      <c r="I11" s="32"/>
      <c r="J11" s="32"/>
      <c r="K11" s="32">
        <v>0</v>
      </c>
      <c r="L11" s="32">
        <v>0.395256</v>
      </c>
      <c r="M11" s="32">
        <v>1.935327</v>
      </c>
      <c r="N11" s="32"/>
      <c r="O11" s="32"/>
      <c r="P11" s="32">
        <v>0.381679</v>
      </c>
      <c r="Q11" s="32"/>
      <c r="R11" s="32">
        <v>0.573438</v>
      </c>
      <c r="S11" s="32"/>
      <c r="T11" s="32"/>
      <c r="U11" s="32"/>
      <c r="V11" s="32"/>
      <c r="W11" s="32">
        <v>2.41</v>
      </c>
      <c r="X11" s="32"/>
      <c r="Y11" s="32">
        <v>0.155308</v>
      </c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>
        <v>2.285714</v>
      </c>
      <c r="AK11" s="32">
        <v>8.3002</v>
      </c>
      <c r="AL11" s="8">
        <v>17.651328</v>
      </c>
      <c r="AM11" s="8"/>
      <c r="AN11" s="8">
        <v>3.8304839999999998</v>
      </c>
      <c r="AO11" s="8">
        <f t="shared" si="0"/>
        <v>21.481811999999998</v>
      </c>
      <c r="AP11" s="8">
        <f t="shared" si="1"/>
        <v>21.481811999999998</v>
      </c>
      <c r="AQ11" s="8">
        <f t="shared" si="2"/>
        <v>15.432361999999998</v>
      </c>
      <c r="AR11" s="8">
        <v>36.914173999999996</v>
      </c>
    </row>
    <row r="12" spans="1:44" ht="15">
      <c r="A12" s="4" t="s">
        <v>99</v>
      </c>
      <c r="B12" s="31">
        <v>4.1846250000000005</v>
      </c>
      <c r="C12" s="32">
        <v>0</v>
      </c>
      <c r="D12" s="32">
        <v>0.634518</v>
      </c>
      <c r="E12" s="32"/>
      <c r="F12" s="32">
        <v>5.333651</v>
      </c>
      <c r="G12" s="32"/>
      <c r="H12" s="32"/>
      <c r="I12" s="32">
        <v>2.525251</v>
      </c>
      <c r="J12" s="32">
        <v>0.04076</v>
      </c>
      <c r="K12" s="32">
        <v>3.042545</v>
      </c>
      <c r="L12" s="32">
        <v>5.0955699999999995</v>
      </c>
      <c r="M12" s="32">
        <v>3.7647180000000002</v>
      </c>
      <c r="N12" s="32">
        <v>0.33163200000000004</v>
      </c>
      <c r="O12" s="32"/>
      <c r="P12" s="32">
        <v>0.948758</v>
      </c>
      <c r="Q12" s="32">
        <v>0.251256</v>
      </c>
      <c r="R12" s="32">
        <v>3.9920999999999998</v>
      </c>
      <c r="S12" s="32"/>
      <c r="T12" s="32"/>
      <c r="U12" s="32">
        <v>0.760439</v>
      </c>
      <c r="V12" s="32"/>
      <c r="W12" s="32">
        <v>4.76703</v>
      </c>
      <c r="X12" s="32">
        <v>0.795655</v>
      </c>
      <c r="Y12" s="32">
        <v>6.928069000000001</v>
      </c>
      <c r="Z12" s="32"/>
      <c r="AA12" s="32">
        <v>0.25641</v>
      </c>
      <c r="AB12" s="32"/>
      <c r="AC12" s="32">
        <v>4.475</v>
      </c>
      <c r="AD12" s="32"/>
      <c r="AE12" s="32">
        <v>2.6586</v>
      </c>
      <c r="AF12" s="32">
        <v>5.060509</v>
      </c>
      <c r="AG12" s="32">
        <v>0</v>
      </c>
      <c r="AH12" s="32"/>
      <c r="AI12" s="32"/>
      <c r="AJ12" s="32">
        <v>5.014267</v>
      </c>
      <c r="AK12" s="32">
        <v>17.846489</v>
      </c>
      <c r="AL12" s="8">
        <v>74.19209200000005</v>
      </c>
      <c r="AM12" s="8">
        <v>6.629924000000001</v>
      </c>
      <c r="AN12" s="8">
        <v>25.140898</v>
      </c>
      <c r="AO12" s="8">
        <f t="shared" si="0"/>
        <v>99.33299000000005</v>
      </c>
      <c r="AP12" s="8">
        <f t="shared" si="1"/>
        <v>105.96291400000005</v>
      </c>
      <c r="AQ12" s="8">
        <f t="shared" si="2"/>
        <v>12.997050999999985</v>
      </c>
      <c r="AR12" s="8">
        <v>118.95996500000004</v>
      </c>
    </row>
    <row r="13" spans="1:44" ht="15">
      <c r="A13" s="4" t="s">
        <v>100</v>
      </c>
      <c r="B13" s="31"/>
      <c r="C13" s="32"/>
      <c r="D13" s="32"/>
      <c r="E13" s="32"/>
      <c r="F13" s="32">
        <v>0.446428</v>
      </c>
      <c r="G13" s="32"/>
      <c r="H13" s="32"/>
      <c r="I13" s="32"/>
      <c r="J13" s="32"/>
      <c r="K13" s="32">
        <v>0.510204</v>
      </c>
      <c r="L13" s="32">
        <v>0.386941</v>
      </c>
      <c r="M13" s="32">
        <v>0.25641</v>
      </c>
      <c r="N13" s="32"/>
      <c r="O13" s="32"/>
      <c r="P13" s="32">
        <v>2.500874</v>
      </c>
      <c r="Q13" s="32"/>
      <c r="R13" s="32">
        <v>11.930234</v>
      </c>
      <c r="S13" s="32"/>
      <c r="T13" s="32"/>
      <c r="U13" s="32"/>
      <c r="V13" s="32"/>
      <c r="W13" s="32">
        <v>1.124674</v>
      </c>
      <c r="X13" s="32"/>
      <c r="Y13" s="32">
        <v>2.050073</v>
      </c>
      <c r="Z13" s="32"/>
      <c r="AA13" s="32"/>
      <c r="AB13" s="32"/>
      <c r="AC13" s="32"/>
      <c r="AD13" s="32"/>
      <c r="AE13" s="32">
        <v>0.937894</v>
      </c>
      <c r="AF13" s="32">
        <v>6.898688</v>
      </c>
      <c r="AG13" s="32">
        <v>2.042983</v>
      </c>
      <c r="AH13" s="32"/>
      <c r="AI13" s="32"/>
      <c r="AJ13" s="32">
        <v>2.573928</v>
      </c>
      <c r="AK13" s="32">
        <v>16.699043999999997</v>
      </c>
      <c r="AL13" s="8">
        <v>48.358374999999995</v>
      </c>
      <c r="AM13" s="8"/>
      <c r="AN13" s="8">
        <v>9.972820999999998</v>
      </c>
      <c r="AO13" s="8">
        <f t="shared" si="0"/>
        <v>58.33119599999999</v>
      </c>
      <c r="AP13" s="8">
        <f t="shared" si="1"/>
        <v>58.33119599999999</v>
      </c>
      <c r="AQ13" s="8">
        <f t="shared" si="2"/>
        <v>16.430048999999997</v>
      </c>
      <c r="AR13" s="8">
        <v>74.76124499999999</v>
      </c>
    </row>
    <row r="14" spans="1:44" ht="15">
      <c r="A14" s="4" t="s">
        <v>101</v>
      </c>
      <c r="B14" s="31">
        <v>0.730243</v>
      </c>
      <c r="C14" s="32"/>
      <c r="D14" s="32"/>
      <c r="E14" s="32"/>
      <c r="F14" s="32">
        <v>3.668436</v>
      </c>
      <c r="G14" s="32"/>
      <c r="H14" s="32"/>
      <c r="I14" s="32">
        <v>2.765855</v>
      </c>
      <c r="J14" s="32"/>
      <c r="K14" s="32">
        <v>1.201923</v>
      </c>
      <c r="L14" s="32">
        <v>0.128205</v>
      </c>
      <c r="M14" s="32">
        <v>0.430214</v>
      </c>
      <c r="N14" s="32"/>
      <c r="O14" s="32"/>
      <c r="P14" s="32">
        <v>0.078253</v>
      </c>
      <c r="Q14" s="32"/>
      <c r="R14" s="32">
        <v>2.0502429999999996</v>
      </c>
      <c r="S14" s="32"/>
      <c r="T14" s="32"/>
      <c r="U14" s="32">
        <v>0.32938</v>
      </c>
      <c r="V14" s="32"/>
      <c r="W14" s="32">
        <v>1.205</v>
      </c>
      <c r="X14" s="32">
        <v>0.132377</v>
      </c>
      <c r="Y14" s="32">
        <v>2.058065</v>
      </c>
      <c r="Z14" s="32"/>
      <c r="AA14" s="32"/>
      <c r="AB14" s="32"/>
      <c r="AC14" s="32"/>
      <c r="AD14" s="32"/>
      <c r="AE14" s="32"/>
      <c r="AF14" s="32">
        <v>1.455683</v>
      </c>
      <c r="AG14" s="32">
        <v>1.4396390000000001</v>
      </c>
      <c r="AH14" s="32"/>
      <c r="AI14" s="32"/>
      <c r="AJ14" s="32">
        <v>3.563421</v>
      </c>
      <c r="AK14" s="32">
        <v>7.053668</v>
      </c>
      <c r="AL14" s="8">
        <v>28.290604999999996</v>
      </c>
      <c r="AM14" s="8">
        <v>0.148553</v>
      </c>
      <c r="AN14" s="8">
        <v>15.368955999999999</v>
      </c>
      <c r="AO14" s="8">
        <f t="shared" si="0"/>
        <v>43.659561</v>
      </c>
      <c r="AP14" s="8">
        <f t="shared" si="1"/>
        <v>43.808113999999996</v>
      </c>
      <c r="AQ14" s="8">
        <f t="shared" si="2"/>
        <v>13.328590000000005</v>
      </c>
      <c r="AR14" s="8">
        <v>57.136704</v>
      </c>
    </row>
    <row r="15" spans="1:44" ht="15">
      <c r="A15" s="4" t="s">
        <v>102</v>
      </c>
      <c r="B15" s="31">
        <v>3.566665</v>
      </c>
      <c r="C15" s="32">
        <v>1.450284</v>
      </c>
      <c r="D15" s="32">
        <v>1.317511</v>
      </c>
      <c r="E15" s="32"/>
      <c r="F15" s="32">
        <v>12.352</v>
      </c>
      <c r="G15" s="32"/>
      <c r="H15" s="32"/>
      <c r="I15" s="32">
        <v>3.236962</v>
      </c>
      <c r="J15" s="32"/>
      <c r="K15" s="32">
        <v>3.944371</v>
      </c>
      <c r="L15" s="32">
        <v>2.030151</v>
      </c>
      <c r="M15" s="32">
        <v>3.118632</v>
      </c>
      <c r="N15" s="32">
        <v>0.175879</v>
      </c>
      <c r="O15" s="32"/>
      <c r="P15" s="32">
        <v>0.7633829999999999</v>
      </c>
      <c r="Q15" s="32">
        <v>0.037164</v>
      </c>
      <c r="R15" s="32">
        <v>17.573999</v>
      </c>
      <c r="S15" s="32"/>
      <c r="T15" s="56">
        <v>0.999958</v>
      </c>
      <c r="U15" s="32">
        <v>0.241838</v>
      </c>
      <c r="V15" s="32"/>
      <c r="W15" s="32">
        <v>5.4452940000000005</v>
      </c>
      <c r="X15" s="32">
        <v>0.4974</v>
      </c>
      <c r="Y15" s="32">
        <v>17.489427</v>
      </c>
      <c r="Z15" s="32"/>
      <c r="AA15" s="32"/>
      <c r="AB15" s="32"/>
      <c r="AC15" s="32">
        <v>3.4</v>
      </c>
      <c r="AD15" s="32"/>
      <c r="AE15" s="32">
        <v>4.330806</v>
      </c>
      <c r="AF15" s="32">
        <v>14.897283999999999</v>
      </c>
      <c r="AG15" s="32">
        <v>5.434378</v>
      </c>
      <c r="AH15" s="32">
        <v>1.2518799999999999</v>
      </c>
      <c r="AI15" s="32"/>
      <c r="AJ15" s="32"/>
      <c r="AK15" s="32">
        <v>78.820153</v>
      </c>
      <c r="AL15" s="8">
        <v>176.72358100000005</v>
      </c>
      <c r="AM15" s="8">
        <v>8.201837999999999</v>
      </c>
      <c r="AN15" s="8">
        <v>71.86834300000001</v>
      </c>
      <c r="AO15" s="8">
        <f t="shared" si="0"/>
        <v>248.59192400000006</v>
      </c>
      <c r="AP15" s="8">
        <f t="shared" si="1"/>
        <v>256.7937620000001</v>
      </c>
      <c r="AQ15" s="8">
        <f t="shared" si="2"/>
        <v>17.184591999999896</v>
      </c>
      <c r="AR15" s="8">
        <v>273.97835399999997</v>
      </c>
    </row>
    <row r="16" spans="1:44" ht="15">
      <c r="A16" s="4" t="s">
        <v>103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>
        <v>0.257342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>
        <v>0.042816</v>
      </c>
      <c r="AF16" s="32">
        <v>0.909416</v>
      </c>
      <c r="AG16" s="32"/>
      <c r="AH16" s="32"/>
      <c r="AI16" s="32"/>
      <c r="AJ16" s="32"/>
      <c r="AK16" s="32">
        <v>2.0374600000000003</v>
      </c>
      <c r="AL16" s="8">
        <v>3.247034</v>
      </c>
      <c r="AM16" s="8">
        <v>0.248897</v>
      </c>
      <c r="AN16" s="8">
        <v>0.409912</v>
      </c>
      <c r="AO16" s="8">
        <f t="shared" si="0"/>
        <v>3.656946</v>
      </c>
      <c r="AP16" s="8">
        <f t="shared" si="1"/>
        <v>3.905843</v>
      </c>
      <c r="AQ16" s="8">
        <f t="shared" si="2"/>
        <v>9.086779</v>
      </c>
      <c r="AR16" s="8">
        <v>12.992621999999999</v>
      </c>
    </row>
    <row r="17" spans="1:44" ht="15">
      <c r="A17" s="4" t="s">
        <v>104</v>
      </c>
      <c r="B17" s="31">
        <v>0.954113</v>
      </c>
      <c r="C17" s="32"/>
      <c r="D17" s="32">
        <v>0.642674</v>
      </c>
      <c r="E17" s="32"/>
      <c r="F17" s="32">
        <v>4.1516399999999996</v>
      </c>
      <c r="G17" s="32"/>
      <c r="H17" s="32"/>
      <c r="I17" s="32">
        <v>3.525899</v>
      </c>
      <c r="J17" s="32"/>
      <c r="K17" s="32">
        <v>2.135207</v>
      </c>
      <c r="L17" s="32"/>
      <c r="M17" s="32">
        <v>2.7992169999999996</v>
      </c>
      <c r="N17" s="32"/>
      <c r="O17" s="32"/>
      <c r="P17" s="32">
        <v>2.607151</v>
      </c>
      <c r="Q17" s="32">
        <v>2.002332</v>
      </c>
      <c r="R17" s="32">
        <v>0.120275</v>
      </c>
      <c r="S17" s="32">
        <v>0.05</v>
      </c>
      <c r="T17" s="32"/>
      <c r="U17" s="32">
        <v>0.658762</v>
      </c>
      <c r="V17" s="32"/>
      <c r="W17" s="32">
        <v>13.319766</v>
      </c>
      <c r="X17" s="32"/>
      <c r="Y17" s="32">
        <v>15.253383000000001</v>
      </c>
      <c r="Z17" s="32"/>
      <c r="AA17" s="32"/>
      <c r="AB17" s="32"/>
      <c r="AC17" s="32">
        <v>3</v>
      </c>
      <c r="AD17" s="32"/>
      <c r="AE17" s="32"/>
      <c r="AF17" s="32">
        <v>7.495081</v>
      </c>
      <c r="AG17" s="32">
        <v>0.827368</v>
      </c>
      <c r="AH17" s="32">
        <v>0.3</v>
      </c>
      <c r="AI17" s="32"/>
      <c r="AJ17" s="32">
        <v>19.507958000000002</v>
      </c>
      <c r="AK17" s="32">
        <v>77.79251500000001</v>
      </c>
      <c r="AL17" s="8">
        <v>153.79334099999994</v>
      </c>
      <c r="AM17" s="8">
        <v>3.8499999999999996</v>
      </c>
      <c r="AN17" s="8">
        <v>7.529672</v>
      </c>
      <c r="AO17" s="8">
        <f t="shared" si="0"/>
        <v>161.32301299999995</v>
      </c>
      <c r="AP17" s="8">
        <f t="shared" si="1"/>
        <v>165.17301299999994</v>
      </c>
      <c r="AQ17" s="8">
        <f t="shared" si="2"/>
        <v>21.179410999999988</v>
      </c>
      <c r="AR17" s="8">
        <v>186.35242399999993</v>
      </c>
    </row>
    <row r="18" spans="1:44" ht="15">
      <c r="A18" s="4" t="s">
        <v>105</v>
      </c>
      <c r="B18" s="31"/>
      <c r="C18" s="32"/>
      <c r="D18" s="32"/>
      <c r="E18" s="32"/>
      <c r="F18" s="32">
        <v>0.564126</v>
      </c>
      <c r="G18" s="32"/>
      <c r="H18" s="32"/>
      <c r="I18" s="32"/>
      <c r="J18" s="32"/>
      <c r="K18" s="32"/>
      <c r="L18" s="32"/>
      <c r="M18" s="32"/>
      <c r="N18" s="32"/>
      <c r="O18" s="32"/>
      <c r="P18" s="32">
        <v>0.619236</v>
      </c>
      <c r="Q18" s="32"/>
      <c r="R18" s="32"/>
      <c r="S18" s="32"/>
      <c r="T18" s="32"/>
      <c r="U18" s="32"/>
      <c r="V18" s="32"/>
      <c r="W18" s="32"/>
      <c r="X18" s="32"/>
      <c r="Y18" s="32">
        <v>0.971188</v>
      </c>
      <c r="Z18" s="32"/>
      <c r="AA18" s="32"/>
      <c r="AB18" s="32"/>
      <c r="AC18" s="32"/>
      <c r="AD18" s="32"/>
      <c r="AE18" s="32"/>
      <c r="AF18" s="32">
        <v>0.7278</v>
      </c>
      <c r="AG18" s="32"/>
      <c r="AH18" s="32"/>
      <c r="AI18" s="32"/>
      <c r="AJ18" s="32"/>
      <c r="AK18" s="32">
        <v>0.25</v>
      </c>
      <c r="AL18" s="8">
        <v>3.13235</v>
      </c>
      <c r="AM18" s="8"/>
      <c r="AN18" s="8"/>
      <c r="AO18" s="8">
        <f t="shared" si="0"/>
        <v>3.13235</v>
      </c>
      <c r="AP18" s="8">
        <f t="shared" si="1"/>
        <v>3.13235</v>
      </c>
      <c r="AQ18" s="8">
        <f t="shared" si="2"/>
        <v>10.555722000000001</v>
      </c>
      <c r="AR18" s="8">
        <v>13.688072000000002</v>
      </c>
    </row>
    <row r="19" spans="1:44" ht="15">
      <c r="A19" s="4" t="s">
        <v>106</v>
      </c>
      <c r="B19" s="31">
        <v>9.317915999999999</v>
      </c>
      <c r="C19" s="32">
        <v>0.381679</v>
      </c>
      <c r="D19" s="32">
        <v>0.604595</v>
      </c>
      <c r="E19" s="32"/>
      <c r="F19" s="32">
        <v>32.93211</v>
      </c>
      <c r="G19" s="32"/>
      <c r="H19" s="32">
        <v>0.155666</v>
      </c>
      <c r="I19" s="32">
        <v>15.822735000000002</v>
      </c>
      <c r="J19" s="32">
        <v>0.064231</v>
      </c>
      <c r="K19" s="32">
        <v>2.316948</v>
      </c>
      <c r="L19" s="32">
        <v>3.19793</v>
      </c>
      <c r="M19" s="32">
        <v>5.720566</v>
      </c>
      <c r="N19" s="32">
        <v>0.251256</v>
      </c>
      <c r="O19" s="32"/>
      <c r="P19" s="32">
        <v>7.104851</v>
      </c>
      <c r="Q19" s="32">
        <v>5.143563</v>
      </c>
      <c r="R19" s="32">
        <v>20.204984</v>
      </c>
      <c r="S19" s="32"/>
      <c r="T19" s="32"/>
      <c r="U19" s="32">
        <v>1.1919170000000001</v>
      </c>
      <c r="V19" s="32"/>
      <c r="W19" s="32">
        <v>60.275605</v>
      </c>
      <c r="X19" s="32">
        <v>1.249405</v>
      </c>
      <c r="Y19" s="32">
        <v>22.411416</v>
      </c>
      <c r="Z19" s="32"/>
      <c r="AA19" s="32">
        <v>0</v>
      </c>
      <c r="AB19" s="32"/>
      <c r="AC19" s="32"/>
      <c r="AD19" s="32">
        <v>0.109826</v>
      </c>
      <c r="AE19" s="32">
        <v>3.0156479999999997</v>
      </c>
      <c r="AF19" s="32">
        <v>18.282268000000002</v>
      </c>
      <c r="AG19" s="32">
        <v>4.229104</v>
      </c>
      <c r="AH19" s="32"/>
      <c r="AI19" s="32"/>
      <c r="AJ19" s="32">
        <v>99.302373</v>
      </c>
      <c r="AK19" s="32">
        <v>443.079069</v>
      </c>
      <c r="AL19" s="8">
        <v>756.035938</v>
      </c>
      <c r="AM19" s="8">
        <v>41.264515</v>
      </c>
      <c r="AN19" s="8">
        <v>117.61367800000002</v>
      </c>
      <c r="AO19" s="8">
        <f t="shared" si="0"/>
        <v>873.649616</v>
      </c>
      <c r="AP19" s="8">
        <f t="shared" si="1"/>
        <v>914.914131</v>
      </c>
      <c r="AQ19" s="8">
        <f t="shared" si="2"/>
        <v>156.1598660000002</v>
      </c>
      <c r="AR19" s="8">
        <v>1071.0739970000002</v>
      </c>
    </row>
    <row r="20" spans="1:44" ht="15">
      <c r="A20" s="4" t="s">
        <v>107</v>
      </c>
      <c r="B20" s="31">
        <v>3.7369589999999997</v>
      </c>
      <c r="C20" s="32"/>
      <c r="D20" s="32"/>
      <c r="E20" s="32"/>
      <c r="F20" s="32">
        <v>0.407628</v>
      </c>
      <c r="G20" s="32"/>
      <c r="H20" s="32"/>
      <c r="I20" s="32"/>
      <c r="J20" s="32"/>
      <c r="K20" s="32"/>
      <c r="L20" s="32"/>
      <c r="M20" s="32">
        <v>0.064267</v>
      </c>
      <c r="N20" s="32"/>
      <c r="O20" s="32"/>
      <c r="P20" s="32">
        <v>0.48717</v>
      </c>
      <c r="Q20" s="32">
        <v>0.173961</v>
      </c>
      <c r="R20" s="32">
        <v>5.004512000000001</v>
      </c>
      <c r="S20" s="32">
        <v>0.1</v>
      </c>
      <c r="T20" s="32"/>
      <c r="U20" s="32"/>
      <c r="V20" s="32"/>
      <c r="W20" s="32"/>
      <c r="X20" s="32"/>
      <c r="Y20" s="32">
        <v>1.134844</v>
      </c>
      <c r="Z20" s="32"/>
      <c r="AA20" s="32"/>
      <c r="AB20" s="32"/>
      <c r="AC20" s="32"/>
      <c r="AD20" s="32"/>
      <c r="AE20" s="32">
        <v>0.666665</v>
      </c>
      <c r="AF20" s="32">
        <v>1.362388</v>
      </c>
      <c r="AG20" s="32"/>
      <c r="AH20" s="32"/>
      <c r="AI20" s="32"/>
      <c r="AJ20" s="32"/>
      <c r="AK20" s="32">
        <v>1.0851</v>
      </c>
      <c r="AL20" s="8">
        <v>14.123494000000003</v>
      </c>
      <c r="AM20" s="8">
        <v>0.262877</v>
      </c>
      <c r="AN20" s="8">
        <v>3.341709</v>
      </c>
      <c r="AO20" s="8">
        <f t="shared" si="0"/>
        <v>17.465203000000002</v>
      </c>
      <c r="AP20" s="8">
        <f t="shared" si="1"/>
        <v>17.728080000000002</v>
      </c>
      <c r="AQ20" s="8">
        <f t="shared" si="2"/>
        <v>7.351299000000001</v>
      </c>
      <c r="AR20" s="8">
        <v>25.079379000000003</v>
      </c>
    </row>
    <row r="21" spans="1:44" ht="15">
      <c r="A21" s="4" t="s">
        <v>108</v>
      </c>
      <c r="B21" s="31">
        <v>0.88584</v>
      </c>
      <c r="C21" s="32"/>
      <c r="D21" s="32">
        <v>0.96951</v>
      </c>
      <c r="E21" s="32"/>
      <c r="F21" s="32">
        <v>6.985364000000001</v>
      </c>
      <c r="G21" s="32"/>
      <c r="H21" s="32"/>
      <c r="I21" s="32">
        <v>0.2152</v>
      </c>
      <c r="J21" s="32"/>
      <c r="K21" s="32">
        <v>3.153393</v>
      </c>
      <c r="L21" s="32">
        <v>1.6080510000000001</v>
      </c>
      <c r="M21" s="32">
        <v>1.264578</v>
      </c>
      <c r="N21" s="32"/>
      <c r="O21" s="32"/>
      <c r="P21" s="32">
        <v>3.348579</v>
      </c>
      <c r="Q21" s="32">
        <v>0.133333</v>
      </c>
      <c r="R21" s="32">
        <v>3.944827</v>
      </c>
      <c r="S21" s="32"/>
      <c r="T21" s="32"/>
      <c r="U21" s="32"/>
      <c r="V21" s="32"/>
      <c r="W21" s="32">
        <v>15.429644</v>
      </c>
      <c r="X21" s="32"/>
      <c r="Y21" s="32">
        <v>11.048951999999998</v>
      </c>
      <c r="Z21" s="32"/>
      <c r="AA21" s="32"/>
      <c r="AB21" s="32"/>
      <c r="AC21" s="32"/>
      <c r="AD21" s="32">
        <v>0.008016</v>
      </c>
      <c r="AE21" s="32">
        <v>0.646517</v>
      </c>
      <c r="AF21" s="32">
        <v>8.496984</v>
      </c>
      <c r="AG21" s="32">
        <v>1.4231190000000002</v>
      </c>
      <c r="AH21" s="32"/>
      <c r="AI21" s="32"/>
      <c r="AJ21" s="32">
        <v>49.249618999999996</v>
      </c>
      <c r="AK21" s="32">
        <v>44.53991500000001</v>
      </c>
      <c r="AL21" s="8">
        <v>153.34342500000005</v>
      </c>
      <c r="AM21" s="8">
        <v>0.008016</v>
      </c>
      <c r="AN21" s="8">
        <v>12.429447</v>
      </c>
      <c r="AO21" s="8">
        <f t="shared" si="0"/>
        <v>165.77287200000006</v>
      </c>
      <c r="AP21" s="8">
        <f t="shared" si="1"/>
        <v>165.78088800000006</v>
      </c>
      <c r="AQ21" s="8">
        <f t="shared" si="2"/>
        <v>60.200976999999995</v>
      </c>
      <c r="AR21" s="8">
        <v>225.98186500000006</v>
      </c>
    </row>
    <row r="22" spans="1:44" ht="15">
      <c r="A22" s="4" t="s">
        <v>109</v>
      </c>
      <c r="B22" s="31">
        <v>0.362757</v>
      </c>
      <c r="C22" s="32"/>
      <c r="D22" s="32">
        <v>1.4035950000000001</v>
      </c>
      <c r="E22" s="32"/>
      <c r="F22" s="32">
        <v>7.460025</v>
      </c>
      <c r="G22" s="32"/>
      <c r="H22" s="32">
        <v>0.044476</v>
      </c>
      <c r="I22" s="32">
        <v>1.346801</v>
      </c>
      <c r="J22" s="32"/>
      <c r="K22" s="32">
        <v>0.725514</v>
      </c>
      <c r="L22" s="32">
        <v>3.715763</v>
      </c>
      <c r="M22" s="32">
        <v>1.655177</v>
      </c>
      <c r="N22" s="32">
        <v>0.622631</v>
      </c>
      <c r="O22" s="32"/>
      <c r="P22" s="32">
        <v>2.080312</v>
      </c>
      <c r="Q22" s="32">
        <v>1.614795</v>
      </c>
      <c r="R22" s="32">
        <v>3.783926</v>
      </c>
      <c r="S22" s="32">
        <v>0.1</v>
      </c>
      <c r="T22" s="32"/>
      <c r="U22" s="32">
        <v>5.127073</v>
      </c>
      <c r="V22" s="32"/>
      <c r="W22" s="32">
        <v>1.204</v>
      </c>
      <c r="X22" s="32"/>
      <c r="Y22" s="32">
        <v>0.362854</v>
      </c>
      <c r="Z22" s="32"/>
      <c r="AA22" s="32"/>
      <c r="AB22" s="32"/>
      <c r="AC22" s="32">
        <v>10</v>
      </c>
      <c r="AD22" s="32">
        <v>0.016683</v>
      </c>
      <c r="AE22" s="32">
        <v>1.6784519999999998</v>
      </c>
      <c r="AF22" s="32">
        <v>4.844410999999999</v>
      </c>
      <c r="AG22" s="32">
        <v>3.721555</v>
      </c>
      <c r="AH22" s="32">
        <v>0.1</v>
      </c>
      <c r="AI22" s="32">
        <v>0</v>
      </c>
      <c r="AJ22" s="32">
        <v>3.0693430000000004</v>
      </c>
      <c r="AK22" s="32">
        <v>52.542410000000004</v>
      </c>
      <c r="AL22" s="8">
        <v>97.32139400000005</v>
      </c>
      <c r="AM22" s="8">
        <v>10.858884</v>
      </c>
      <c r="AN22" s="8">
        <v>14.175929</v>
      </c>
      <c r="AO22" s="8">
        <f t="shared" si="0"/>
        <v>111.49732300000005</v>
      </c>
      <c r="AP22" s="8">
        <f t="shared" si="1"/>
        <v>122.35620700000005</v>
      </c>
      <c r="AQ22" s="8">
        <f t="shared" si="2"/>
        <v>109.47021799999997</v>
      </c>
      <c r="AR22" s="8">
        <v>231.82642500000003</v>
      </c>
    </row>
    <row r="23" spans="1:44" ht="15">
      <c r="A23" s="4" t="s">
        <v>110</v>
      </c>
      <c r="B23" s="31">
        <v>1.5193880000000002</v>
      </c>
      <c r="C23" s="32"/>
      <c r="D23" s="32">
        <v>0.181379</v>
      </c>
      <c r="E23" s="32"/>
      <c r="F23" s="32">
        <v>0.751096</v>
      </c>
      <c r="G23" s="32"/>
      <c r="H23" s="32"/>
      <c r="I23" s="32">
        <v>0.525767</v>
      </c>
      <c r="J23" s="32"/>
      <c r="K23" s="32"/>
      <c r="L23" s="32"/>
      <c r="M23" s="32">
        <v>0.125</v>
      </c>
      <c r="N23" s="32">
        <v>0.062814</v>
      </c>
      <c r="O23" s="32"/>
      <c r="P23" s="32">
        <v>4.780341</v>
      </c>
      <c r="Q23" s="32">
        <v>0.588236</v>
      </c>
      <c r="R23" s="32">
        <v>3.2156450000000003</v>
      </c>
      <c r="S23" s="32"/>
      <c r="T23" s="32"/>
      <c r="U23" s="32"/>
      <c r="V23" s="32"/>
      <c r="W23" s="32">
        <v>1.767954</v>
      </c>
      <c r="X23" s="32"/>
      <c r="Y23" s="32">
        <v>2.2733470000000002</v>
      </c>
      <c r="Z23" s="32"/>
      <c r="AA23" s="32"/>
      <c r="AB23" s="32"/>
      <c r="AC23" s="32"/>
      <c r="AD23" s="32">
        <v>0.008016</v>
      </c>
      <c r="AE23" s="32">
        <v>1.347708</v>
      </c>
      <c r="AF23" s="32">
        <v>5.695836</v>
      </c>
      <c r="AG23" s="32"/>
      <c r="AH23" s="32"/>
      <c r="AI23" s="32"/>
      <c r="AJ23" s="32">
        <v>4.064057</v>
      </c>
      <c r="AK23" s="32">
        <v>0.5</v>
      </c>
      <c r="AL23" s="8">
        <v>27.398568</v>
      </c>
      <c r="AM23" s="8">
        <v>0.008016</v>
      </c>
      <c r="AN23" s="8">
        <v>41.341350999999996</v>
      </c>
      <c r="AO23" s="8">
        <f t="shared" si="0"/>
        <v>68.739919</v>
      </c>
      <c r="AP23" s="8">
        <f t="shared" si="1"/>
        <v>68.747935</v>
      </c>
      <c r="AQ23" s="8">
        <f t="shared" si="2"/>
        <v>204.68345300000004</v>
      </c>
      <c r="AR23" s="8">
        <v>273.431388</v>
      </c>
    </row>
    <row r="24" spans="1:44" ht="15">
      <c r="A24" s="14" t="s">
        <v>304</v>
      </c>
      <c r="B24" s="31">
        <v>51.28638400000001</v>
      </c>
      <c r="C24" s="32">
        <v>3.423877</v>
      </c>
      <c r="D24" s="32">
        <v>34.668414000000006</v>
      </c>
      <c r="E24" s="32">
        <v>0</v>
      </c>
      <c r="F24" s="32">
        <v>108.70899700000001</v>
      </c>
      <c r="G24" s="32">
        <v>0.7401</v>
      </c>
      <c r="H24" s="32">
        <v>4.139915</v>
      </c>
      <c r="I24" s="32">
        <v>148.97678999999985</v>
      </c>
      <c r="J24" s="32">
        <v>0.17640799999999998</v>
      </c>
      <c r="K24" s="32">
        <v>44.405177999999985</v>
      </c>
      <c r="L24" s="32">
        <v>95.04669499999996</v>
      </c>
      <c r="M24" s="32">
        <v>154.86717299999995</v>
      </c>
      <c r="N24" s="32">
        <v>2.6551230000000006</v>
      </c>
      <c r="O24" s="32">
        <v>0</v>
      </c>
      <c r="P24" s="32">
        <v>74.86104799999998</v>
      </c>
      <c r="Q24" s="32">
        <v>88.55553199999996</v>
      </c>
      <c r="R24" s="32">
        <v>102.80278100000001</v>
      </c>
      <c r="S24" s="32">
        <v>12.879190000000001</v>
      </c>
      <c r="T24" s="31">
        <v>23.2</v>
      </c>
      <c r="U24" s="32">
        <v>17.889451999999995</v>
      </c>
      <c r="V24" s="32"/>
      <c r="W24" s="32">
        <v>137.706348</v>
      </c>
      <c r="X24" s="32">
        <v>2.487369</v>
      </c>
      <c r="Y24" s="32">
        <v>260.88323</v>
      </c>
      <c r="Z24" s="32">
        <v>1.58958</v>
      </c>
      <c r="AA24" s="32">
        <v>5.053490000000001</v>
      </c>
      <c r="AB24" s="32">
        <v>19.927</v>
      </c>
      <c r="AC24" s="32">
        <v>107.90034700000001</v>
      </c>
      <c r="AD24" s="32">
        <v>15.08016</v>
      </c>
      <c r="AE24" s="32">
        <v>38.369327000000006</v>
      </c>
      <c r="AF24" s="32">
        <v>206.548367</v>
      </c>
      <c r="AG24" s="32">
        <v>228.93859900000007</v>
      </c>
      <c r="AH24" s="32">
        <v>9.049461999999998</v>
      </c>
      <c r="AI24" s="32">
        <v>43.78833999999999</v>
      </c>
      <c r="AJ24" s="32">
        <v>116.80752700000002</v>
      </c>
      <c r="AK24" s="32">
        <v>819.9725929999987</v>
      </c>
      <c r="AL24" s="8"/>
      <c r="AM24" s="8"/>
      <c r="AN24" s="8"/>
      <c r="AO24" s="8"/>
      <c r="AP24" s="8"/>
      <c r="AQ24" s="8"/>
      <c r="AR24" s="8"/>
    </row>
    <row r="25" spans="1:44" s="38" customFormat="1" ht="15">
      <c r="A25" s="5" t="s">
        <v>257</v>
      </c>
      <c r="B25" s="34">
        <v>88.857369</v>
      </c>
      <c r="C25" s="35">
        <v>5.624017</v>
      </c>
      <c r="D25" s="35">
        <v>67.278445</v>
      </c>
      <c r="E25" s="35">
        <v>0</v>
      </c>
      <c r="F25" s="35">
        <v>246.133251</v>
      </c>
      <c r="G25" s="35">
        <v>1.086063</v>
      </c>
      <c r="H25" s="35">
        <v>4.486206</v>
      </c>
      <c r="I25" s="35">
        <v>197.46943399999986</v>
      </c>
      <c r="J25" s="35">
        <v>0.373197</v>
      </c>
      <c r="K25" s="35">
        <v>73.125025</v>
      </c>
      <c r="L25" s="35">
        <v>124.19258899999996</v>
      </c>
      <c r="M25" s="35">
        <v>192.26743599999995</v>
      </c>
      <c r="N25" s="35">
        <v>4.978625000000001</v>
      </c>
      <c r="O25" s="35">
        <v>1</v>
      </c>
      <c r="P25" s="35">
        <v>132.791745</v>
      </c>
      <c r="Q25" s="35">
        <v>102.80461299999996</v>
      </c>
      <c r="R25" s="35">
        <v>225.98085700000001</v>
      </c>
      <c r="S25" s="35">
        <v>18.12919</v>
      </c>
      <c r="T25" s="34">
        <v>24.199958</v>
      </c>
      <c r="U25" s="35">
        <v>33.119187999999994</v>
      </c>
      <c r="V25" s="35">
        <v>0.060000000000000005</v>
      </c>
      <c r="W25" s="35">
        <v>354.97012400000006</v>
      </c>
      <c r="X25" s="35">
        <v>5.478862</v>
      </c>
      <c r="Y25" s="35">
        <v>412.180063</v>
      </c>
      <c r="Z25" s="35">
        <v>2.201495</v>
      </c>
      <c r="AA25" s="35">
        <v>5.622091000000001</v>
      </c>
      <c r="AB25" s="35">
        <v>19.927</v>
      </c>
      <c r="AC25" s="35">
        <v>131.12532700000003</v>
      </c>
      <c r="AD25" s="35">
        <v>15.623501999999998</v>
      </c>
      <c r="AE25" s="35">
        <v>71.197577</v>
      </c>
      <c r="AF25" s="35">
        <v>370.620714</v>
      </c>
      <c r="AG25" s="35">
        <v>264.39060800000004</v>
      </c>
      <c r="AH25" s="35">
        <v>11.401341999999998</v>
      </c>
      <c r="AI25" s="35">
        <v>43.78833999999999</v>
      </c>
      <c r="AJ25" s="35">
        <v>483.090951</v>
      </c>
      <c r="AK25" s="35">
        <v>1933.5251609999987</v>
      </c>
      <c r="AL25" s="9">
        <v>5395.698745</v>
      </c>
      <c r="AM25" s="9">
        <v>343.64584199999996</v>
      </c>
      <c r="AN25" s="9">
        <v>1011.7057350000001</v>
      </c>
      <c r="AO25" s="9">
        <f t="shared" si="0"/>
        <v>6407.40448</v>
      </c>
      <c r="AP25" s="9">
        <f t="shared" si="1"/>
        <v>6751.050322</v>
      </c>
      <c r="AQ25" s="9">
        <f t="shared" si="2"/>
        <v>899.891713</v>
      </c>
      <c r="AR25" s="9">
        <v>7650.942035</v>
      </c>
    </row>
    <row r="26" spans="1:44" ht="15">
      <c r="A26" s="5" t="s">
        <v>30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9">
        <f>SUM(AL2:AL23)</f>
        <v>2021.943825</v>
      </c>
      <c r="AM26" s="9">
        <f aca="true" t="shared" si="3" ref="AM26:AR26">SUM(AM2:AM23)</f>
        <v>74.088514</v>
      </c>
      <c r="AN26" s="9">
        <f t="shared" si="3"/>
        <v>424.794859</v>
      </c>
      <c r="AO26" s="9">
        <f t="shared" si="3"/>
        <v>2446.7386840000004</v>
      </c>
      <c r="AP26" s="9">
        <f t="shared" si="3"/>
        <v>2520.827198</v>
      </c>
      <c r="AQ26" s="9">
        <f t="shared" si="3"/>
        <v>861.3716199999999</v>
      </c>
      <c r="AR26" s="9">
        <f t="shared" si="3"/>
        <v>3382.1988180000003</v>
      </c>
    </row>
    <row r="27" spans="1:44" ht="15">
      <c r="A27" s="5" t="s">
        <v>31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9">
        <f>AL25-AL26</f>
        <v>3373.7549199999994</v>
      </c>
      <c r="AM27" s="9">
        <f aca="true" t="shared" si="4" ref="AM27:AR27">AM25-AM26</f>
        <v>269.557328</v>
      </c>
      <c r="AN27" s="9">
        <f t="shared" si="4"/>
        <v>586.9108760000001</v>
      </c>
      <c r="AO27" s="9">
        <f t="shared" si="4"/>
        <v>3960.665796</v>
      </c>
      <c r="AP27" s="9">
        <f t="shared" si="4"/>
        <v>4230.223124</v>
      </c>
      <c r="AQ27" s="9">
        <f t="shared" si="4"/>
        <v>38.52009300000009</v>
      </c>
      <c r="AR27" s="9">
        <f t="shared" si="4"/>
        <v>4268.743216999999</v>
      </c>
    </row>
    <row r="29" spans="1:44" ht="15">
      <c r="A29" s="5" t="s">
        <v>256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 t="s">
        <v>32</v>
      </c>
      <c r="AM29" s="5" t="s">
        <v>259</v>
      </c>
      <c r="AN29" s="5" t="s">
        <v>260</v>
      </c>
      <c r="AO29" s="5" t="s">
        <v>26</v>
      </c>
      <c r="AP29" s="5" t="s">
        <v>258</v>
      </c>
      <c r="AQ29" s="5" t="s">
        <v>252</v>
      </c>
      <c r="AR29" s="5" t="s">
        <v>23</v>
      </c>
    </row>
    <row r="30" spans="1:44" ht="15">
      <c r="A30" s="4" t="s">
        <v>89</v>
      </c>
      <c r="AL30" s="15">
        <f>AL2/$AR2</f>
        <v>0.7167290564065352</v>
      </c>
      <c r="AM30" s="15">
        <f aca="true" t="shared" si="5" ref="AM30:AR30">AM2/$AR2</f>
        <v>2.2471746514539247E-05</v>
      </c>
      <c r="AN30" s="15">
        <f t="shared" si="5"/>
        <v>0.1334718670076726</v>
      </c>
      <c r="AO30" s="15">
        <f t="shared" si="5"/>
        <v>0.8502009234142078</v>
      </c>
      <c r="AP30" s="15">
        <f t="shared" si="5"/>
        <v>0.8502233951607223</v>
      </c>
      <c r="AQ30" s="15">
        <f t="shared" si="5"/>
        <v>0.14977660483927768</v>
      </c>
      <c r="AR30" s="15">
        <f t="shared" si="5"/>
        <v>1</v>
      </c>
    </row>
    <row r="31" spans="1:44" ht="15">
      <c r="A31" s="4" t="s">
        <v>90</v>
      </c>
      <c r="AL31" s="15">
        <f aca="true" t="shared" si="6" ref="AL31:AR31">AL3/$AR3</f>
        <v>0.5645899718575138</v>
      </c>
      <c r="AM31" s="15">
        <f t="shared" si="6"/>
        <v>0.0004966713432556722</v>
      </c>
      <c r="AN31" s="15">
        <f t="shared" si="6"/>
        <v>0</v>
      </c>
      <c r="AO31" s="15">
        <f t="shared" si="6"/>
        <v>0.5645899718575138</v>
      </c>
      <c r="AP31" s="15">
        <f t="shared" si="6"/>
        <v>0.5650866432007695</v>
      </c>
      <c r="AQ31" s="15">
        <f t="shared" si="6"/>
        <v>0.43491335679923054</v>
      </c>
      <c r="AR31" s="15">
        <f t="shared" si="6"/>
        <v>1</v>
      </c>
    </row>
    <row r="32" spans="1:44" ht="15">
      <c r="A32" s="4" t="s">
        <v>91</v>
      </c>
      <c r="AL32" s="15">
        <f aca="true" t="shared" si="7" ref="AL32:AR32">AL4/$AR4</f>
        <v>0.5759025607386032</v>
      </c>
      <c r="AM32" s="15">
        <f t="shared" si="7"/>
        <v>0.00032138808181021044</v>
      </c>
      <c r="AN32" s="15">
        <f t="shared" si="7"/>
        <v>0.09733062579729554</v>
      </c>
      <c r="AO32" s="15">
        <f t="shared" si="7"/>
        <v>0.6732331865358988</v>
      </c>
      <c r="AP32" s="15">
        <f t="shared" si="7"/>
        <v>0.673554574617709</v>
      </c>
      <c r="AQ32" s="15">
        <f t="shared" si="7"/>
        <v>0.326445425382291</v>
      </c>
      <c r="AR32" s="15">
        <f t="shared" si="7"/>
        <v>1</v>
      </c>
    </row>
    <row r="33" spans="1:44" ht="15">
      <c r="A33" s="4" t="s">
        <v>92</v>
      </c>
      <c r="AL33" s="15">
        <f aca="true" t="shared" si="8" ref="AL33:AR33">AL5/$AR5</f>
        <v>0.3635711082311422</v>
      </c>
      <c r="AM33" s="15">
        <f t="shared" si="8"/>
        <v>0.001415488465141941</v>
      </c>
      <c r="AN33" s="15">
        <f t="shared" si="8"/>
        <v>0.20826367322170325</v>
      </c>
      <c r="AO33" s="15">
        <f t="shared" si="8"/>
        <v>0.5718347814528455</v>
      </c>
      <c r="AP33" s="15">
        <f t="shared" si="8"/>
        <v>0.5732502699179874</v>
      </c>
      <c r="AQ33" s="15">
        <f t="shared" si="8"/>
        <v>0.42674973008201256</v>
      </c>
      <c r="AR33" s="15">
        <f t="shared" si="8"/>
        <v>1</v>
      </c>
    </row>
    <row r="34" spans="1:44" ht="15">
      <c r="A34" s="4" t="s">
        <v>93</v>
      </c>
      <c r="AL34" s="15">
        <f aca="true" t="shared" si="9" ref="AL34:AR34">AL6/$AR6</f>
        <v>0.6062246983958846</v>
      </c>
      <c r="AM34" s="15">
        <f t="shared" si="9"/>
        <v>0.00116256965494708</v>
      </c>
      <c r="AN34" s="15">
        <f t="shared" si="9"/>
        <v>0.16134256035427702</v>
      </c>
      <c r="AO34" s="15">
        <f t="shared" si="9"/>
        <v>0.7675672587501617</v>
      </c>
      <c r="AP34" s="15">
        <f t="shared" si="9"/>
        <v>0.7687298284051088</v>
      </c>
      <c r="AQ34" s="15">
        <f t="shared" si="9"/>
        <v>0.2312701715948912</v>
      </c>
      <c r="AR34" s="15">
        <f t="shared" si="9"/>
        <v>1</v>
      </c>
    </row>
    <row r="35" spans="1:44" ht="15">
      <c r="A35" s="4" t="s">
        <v>94</v>
      </c>
      <c r="AL35" s="15">
        <f aca="true" t="shared" si="10" ref="AL35:AR35">AL7/$AR7</f>
        <v>0.6997438030711722</v>
      </c>
      <c r="AM35" s="15">
        <f t="shared" si="10"/>
        <v>0.013873229481112082</v>
      </c>
      <c r="AN35" s="15">
        <f t="shared" si="10"/>
        <v>0.1561970814332211</v>
      </c>
      <c r="AO35" s="15">
        <f t="shared" si="10"/>
        <v>0.8559408845043934</v>
      </c>
      <c r="AP35" s="15">
        <f t="shared" si="10"/>
        <v>0.8698141139855056</v>
      </c>
      <c r="AQ35" s="15">
        <f t="shared" si="10"/>
        <v>0.13018588601449446</v>
      </c>
      <c r="AR35" s="15">
        <f t="shared" si="10"/>
        <v>1</v>
      </c>
    </row>
    <row r="36" spans="1:44" ht="15">
      <c r="A36" s="4" t="s">
        <v>95</v>
      </c>
      <c r="AL36" s="15">
        <f aca="true" t="shared" si="11" ref="AL36:AR36">AL8/$AR8</f>
        <v>0.3044411077733923</v>
      </c>
      <c r="AM36" s="15">
        <f t="shared" si="11"/>
        <v>0</v>
      </c>
      <c r="AN36" s="15">
        <f t="shared" si="11"/>
        <v>0.043119352276502675</v>
      </c>
      <c r="AO36" s="15">
        <f t="shared" si="11"/>
        <v>0.347560460049895</v>
      </c>
      <c r="AP36" s="15">
        <f t="shared" si="11"/>
        <v>0.347560460049895</v>
      </c>
      <c r="AQ36" s="15">
        <f t="shared" si="11"/>
        <v>0.6524395399501051</v>
      </c>
      <c r="AR36" s="15">
        <f t="shared" si="11"/>
        <v>1</v>
      </c>
    </row>
    <row r="37" spans="1:44" ht="15">
      <c r="A37" s="4" t="s">
        <v>96</v>
      </c>
      <c r="AL37" s="15">
        <f aca="true" t="shared" si="12" ref="AL37:AR37">AL9/$AR9</f>
        <v>0.09008208504854939</v>
      </c>
      <c r="AM37" s="15">
        <f t="shared" si="12"/>
        <v>0</v>
      </c>
      <c r="AN37" s="15">
        <f t="shared" si="12"/>
        <v>0</v>
      </c>
      <c r="AO37" s="15">
        <f t="shared" si="12"/>
        <v>0.09008208504854939</v>
      </c>
      <c r="AP37" s="15">
        <f t="shared" si="12"/>
        <v>0.09008208504854939</v>
      </c>
      <c r="AQ37" s="15">
        <f t="shared" si="12"/>
        <v>0.9099179149514506</v>
      </c>
      <c r="AR37" s="15">
        <f t="shared" si="12"/>
        <v>1</v>
      </c>
    </row>
    <row r="38" spans="1:44" ht="15">
      <c r="A38" s="4" t="s">
        <v>97</v>
      </c>
      <c r="AL38" s="15">
        <f aca="true" t="shared" si="13" ref="AL38:AR38">AL10/$AR10</f>
        <v>0.5253352643675528</v>
      </c>
      <c r="AM38" s="15">
        <f t="shared" si="13"/>
        <v>0.013738583380321197</v>
      </c>
      <c r="AN38" s="15">
        <f t="shared" si="13"/>
        <v>0</v>
      </c>
      <c r="AO38" s="15">
        <f t="shared" si="13"/>
        <v>0.5253352643675528</v>
      </c>
      <c r="AP38" s="15">
        <f t="shared" si="13"/>
        <v>0.539073847747874</v>
      </c>
      <c r="AQ38" s="15">
        <f t="shared" si="13"/>
        <v>0.4609261522521259</v>
      </c>
      <c r="AR38" s="15">
        <f t="shared" si="13"/>
        <v>1</v>
      </c>
    </row>
    <row r="39" spans="1:44" ht="15">
      <c r="A39" s="4" t="s">
        <v>98</v>
      </c>
      <c r="AL39" s="15">
        <f aca="true" t="shared" si="14" ref="AL39:AR39">AL11/$AR11</f>
        <v>0.47817209725456683</v>
      </c>
      <c r="AM39" s="15">
        <f t="shared" si="14"/>
        <v>0</v>
      </c>
      <c r="AN39" s="15">
        <f t="shared" si="14"/>
        <v>0.10376729545675328</v>
      </c>
      <c r="AO39" s="15">
        <f t="shared" si="14"/>
        <v>0.5819393927113201</v>
      </c>
      <c r="AP39" s="15">
        <f t="shared" si="14"/>
        <v>0.5819393927113201</v>
      </c>
      <c r="AQ39" s="15">
        <f t="shared" si="14"/>
        <v>0.41806060728867994</v>
      </c>
      <c r="AR39" s="15">
        <f t="shared" si="14"/>
        <v>1</v>
      </c>
    </row>
    <row r="40" spans="1:44" ht="15">
      <c r="A40" s="4" t="s">
        <v>99</v>
      </c>
      <c r="AL40" s="15">
        <f aca="true" t="shared" si="15" ref="AL40:AR40">AL12/$AR12</f>
        <v>0.6236727793253808</v>
      </c>
      <c r="AM40" s="15">
        <f t="shared" si="15"/>
        <v>0.05573239702953846</v>
      </c>
      <c r="AN40" s="15">
        <f t="shared" si="15"/>
        <v>0.21133915094880862</v>
      </c>
      <c r="AO40" s="15">
        <f t="shared" si="15"/>
        <v>0.8350119302741895</v>
      </c>
      <c r="AP40" s="15">
        <f t="shared" si="15"/>
        <v>0.890744327303728</v>
      </c>
      <c r="AQ40" s="15">
        <f t="shared" si="15"/>
        <v>0.10925567269627207</v>
      </c>
      <c r="AR40" s="15">
        <f t="shared" si="15"/>
        <v>1</v>
      </c>
    </row>
    <row r="41" spans="1:44" ht="15">
      <c r="A41" s="4" t="s">
        <v>100</v>
      </c>
      <c r="AL41" s="15">
        <f aca="true" t="shared" si="16" ref="AL41:AR41">AL13/$AR13</f>
        <v>0.6468374757536476</v>
      </c>
      <c r="AM41" s="15">
        <f t="shared" si="16"/>
        <v>0</v>
      </c>
      <c r="AN41" s="15">
        <f t="shared" si="16"/>
        <v>0.13339559821402117</v>
      </c>
      <c r="AO41" s="15">
        <f t="shared" si="16"/>
        <v>0.7802330739676687</v>
      </c>
      <c r="AP41" s="15">
        <f t="shared" si="16"/>
        <v>0.7802330739676687</v>
      </c>
      <c r="AQ41" s="15">
        <f t="shared" si="16"/>
        <v>0.2197669260323313</v>
      </c>
      <c r="AR41" s="15">
        <f t="shared" si="16"/>
        <v>1</v>
      </c>
    </row>
    <row r="42" spans="1:44" ht="15">
      <c r="A42" s="4" t="s">
        <v>101</v>
      </c>
      <c r="AL42" s="15">
        <f aca="true" t="shared" si="17" ref="AL42:AR42">AL14/$AR14</f>
        <v>0.4951389040571888</v>
      </c>
      <c r="AM42" s="15">
        <f t="shared" si="17"/>
        <v>0.0025999574634196607</v>
      </c>
      <c r="AN42" s="15">
        <f t="shared" si="17"/>
        <v>0.26898569437957076</v>
      </c>
      <c r="AO42" s="15">
        <f t="shared" si="17"/>
        <v>0.7641245984367596</v>
      </c>
      <c r="AP42" s="15">
        <f t="shared" si="17"/>
        <v>0.7667245559001793</v>
      </c>
      <c r="AQ42" s="15">
        <f t="shared" si="17"/>
        <v>0.23327544409982076</v>
      </c>
      <c r="AR42" s="15">
        <f t="shared" si="17"/>
        <v>1</v>
      </c>
    </row>
    <row r="43" spans="1:44" ht="15">
      <c r="A43" s="4" t="s">
        <v>102</v>
      </c>
      <c r="AL43" s="15">
        <f aca="true" t="shared" si="18" ref="AL43:AR43">AL15/$AR15</f>
        <v>0.6450275301675842</v>
      </c>
      <c r="AM43" s="15">
        <f t="shared" si="18"/>
        <v>0.029936080278809177</v>
      </c>
      <c r="AN43" s="15">
        <f t="shared" si="18"/>
        <v>0.2623139454294262</v>
      </c>
      <c r="AO43" s="15">
        <f t="shared" si="18"/>
        <v>0.9073414755970105</v>
      </c>
      <c r="AP43" s="15">
        <f t="shared" si="18"/>
        <v>0.9372775558758196</v>
      </c>
      <c r="AQ43" s="15">
        <f t="shared" si="18"/>
        <v>0.06272244412418032</v>
      </c>
      <c r="AR43" s="15">
        <f t="shared" si="18"/>
        <v>1</v>
      </c>
    </row>
    <row r="44" spans="1:44" ht="15">
      <c r="A44" s="4" t="s">
        <v>103</v>
      </c>
      <c r="AL44" s="15">
        <f aca="true" t="shared" si="19" ref="AL44:AR44">AL16/$AR16</f>
        <v>0.2499136817803212</v>
      </c>
      <c r="AM44" s="15">
        <f t="shared" si="19"/>
        <v>0.01915679529505284</v>
      </c>
      <c r="AN44" s="15">
        <f t="shared" si="19"/>
        <v>0.03154959791795683</v>
      </c>
      <c r="AO44" s="15">
        <f t="shared" si="19"/>
        <v>0.281463279698278</v>
      </c>
      <c r="AP44" s="15">
        <f t="shared" si="19"/>
        <v>0.3006200749933309</v>
      </c>
      <c r="AQ44" s="15">
        <f t="shared" si="19"/>
        <v>0.6993799250066692</v>
      </c>
      <c r="AR44" s="15">
        <f t="shared" si="19"/>
        <v>1</v>
      </c>
    </row>
    <row r="45" spans="1:44" ht="15">
      <c r="A45" s="4" t="s">
        <v>104</v>
      </c>
      <c r="AL45" s="15">
        <f aca="true" t="shared" si="20" ref="AL45:AR45">AL17/$AR17</f>
        <v>0.825282213662002</v>
      </c>
      <c r="AM45" s="15">
        <f t="shared" si="20"/>
        <v>0.02065977955832762</v>
      </c>
      <c r="AN45" s="15">
        <f t="shared" si="20"/>
        <v>0.04040554900428879</v>
      </c>
      <c r="AO45" s="15">
        <f t="shared" si="20"/>
        <v>0.8656877626662909</v>
      </c>
      <c r="AP45" s="15">
        <f t="shared" si="20"/>
        <v>0.8863475422246184</v>
      </c>
      <c r="AQ45" s="15">
        <f t="shared" si="20"/>
        <v>0.11365245777538154</v>
      </c>
      <c r="AR45" s="15">
        <f t="shared" si="20"/>
        <v>1</v>
      </c>
    </row>
    <row r="46" spans="1:44" ht="15">
      <c r="A46" s="4" t="s">
        <v>105</v>
      </c>
      <c r="AL46" s="15">
        <f aca="true" t="shared" si="21" ref="AL46:AR46">AL18/$AR18</f>
        <v>0.2288379254580192</v>
      </c>
      <c r="AM46" s="15">
        <f t="shared" si="21"/>
        <v>0</v>
      </c>
      <c r="AN46" s="15">
        <f t="shared" si="21"/>
        <v>0</v>
      </c>
      <c r="AO46" s="15">
        <f t="shared" si="21"/>
        <v>0.2288379254580192</v>
      </c>
      <c r="AP46" s="15">
        <f t="shared" si="21"/>
        <v>0.2288379254580192</v>
      </c>
      <c r="AQ46" s="15">
        <f t="shared" si="21"/>
        <v>0.7711620745419807</v>
      </c>
      <c r="AR46" s="15">
        <f t="shared" si="21"/>
        <v>1</v>
      </c>
    </row>
    <row r="47" spans="1:44" ht="15">
      <c r="A47" s="4" t="s">
        <v>106</v>
      </c>
      <c r="AL47" s="15">
        <f aca="true" t="shared" si="22" ref="AL47:AR47">AL19/$AR19</f>
        <v>0.7058671390749858</v>
      </c>
      <c r="AM47" s="15">
        <f t="shared" si="22"/>
        <v>0.03852629707711968</v>
      </c>
      <c r="AN47" s="15">
        <f t="shared" si="22"/>
        <v>0.10980910593425601</v>
      </c>
      <c r="AO47" s="15">
        <f t="shared" si="22"/>
        <v>0.8156762450092417</v>
      </c>
      <c r="AP47" s="15">
        <f t="shared" si="22"/>
        <v>0.8542025420863614</v>
      </c>
      <c r="AQ47" s="15">
        <f t="shared" si="22"/>
        <v>0.1457974579136386</v>
      </c>
      <c r="AR47" s="15">
        <f t="shared" si="22"/>
        <v>1</v>
      </c>
    </row>
    <row r="48" spans="1:44" ht="15">
      <c r="A48" s="4" t="s">
        <v>107</v>
      </c>
      <c r="AL48" s="15">
        <f aca="true" t="shared" si="23" ref="AL48:AR48">AL20/$AR20</f>
        <v>0.5631516633645515</v>
      </c>
      <c r="AM48" s="15">
        <f t="shared" si="23"/>
        <v>0.010481798612318112</v>
      </c>
      <c r="AN48" s="15">
        <f t="shared" si="23"/>
        <v>0.1332452849011931</v>
      </c>
      <c r="AO48" s="15">
        <f t="shared" si="23"/>
        <v>0.6963969482657446</v>
      </c>
      <c r="AP48" s="15">
        <f t="shared" si="23"/>
        <v>0.7068787468780626</v>
      </c>
      <c r="AQ48" s="15">
        <f t="shared" si="23"/>
        <v>0.2931212531219374</v>
      </c>
      <c r="AR48" s="15">
        <f t="shared" si="23"/>
        <v>1</v>
      </c>
    </row>
    <row r="49" spans="1:44" ht="15">
      <c r="A49" s="4" t="s">
        <v>108</v>
      </c>
      <c r="AL49" s="15">
        <f aca="true" t="shared" si="24" ref="AL49:AR49">AL21/$AR21</f>
        <v>0.6785651804404748</v>
      </c>
      <c r="AM49" s="15">
        <f t="shared" si="24"/>
        <v>3.547187293104249E-05</v>
      </c>
      <c r="AN49" s="15">
        <f t="shared" si="24"/>
        <v>0.055001966640110686</v>
      </c>
      <c r="AO49" s="15">
        <f t="shared" si="24"/>
        <v>0.7335671470805856</v>
      </c>
      <c r="AP49" s="15">
        <f t="shared" si="24"/>
        <v>0.7336026189535165</v>
      </c>
      <c r="AQ49" s="15">
        <f t="shared" si="24"/>
        <v>0.2663973810464834</v>
      </c>
      <c r="AR49" s="15">
        <f t="shared" si="24"/>
        <v>1</v>
      </c>
    </row>
    <row r="50" spans="1:44" ht="15">
      <c r="A50" s="4" t="s">
        <v>109</v>
      </c>
      <c r="AL50" s="15">
        <f aca="true" t="shared" si="25" ref="AL50:AR50">AL22/$AR22</f>
        <v>0.4198028503437434</v>
      </c>
      <c r="AM50" s="15">
        <f t="shared" si="25"/>
        <v>0.046840579109995756</v>
      </c>
      <c r="AN50" s="15">
        <f t="shared" si="25"/>
        <v>0.061148891891854</v>
      </c>
      <c r="AO50" s="15">
        <f t="shared" si="25"/>
        <v>0.48095174223559733</v>
      </c>
      <c r="AP50" s="15">
        <f t="shared" si="25"/>
        <v>0.5277923213455931</v>
      </c>
      <c r="AQ50" s="15">
        <f t="shared" si="25"/>
        <v>0.4722076786544069</v>
      </c>
      <c r="AR50" s="15">
        <f t="shared" si="25"/>
        <v>1</v>
      </c>
    </row>
    <row r="51" spans="1:44" ht="15">
      <c r="A51" s="4" t="s">
        <v>110</v>
      </c>
      <c r="AL51" s="15">
        <f aca="true" t="shared" si="26" ref="AL51:AR51">AL23/$AR23</f>
        <v>0.10020271703408096</v>
      </c>
      <c r="AM51" s="15">
        <f t="shared" si="26"/>
        <v>2.931631243447442E-05</v>
      </c>
      <c r="AN51" s="15">
        <f t="shared" si="26"/>
        <v>0.15119460608523844</v>
      </c>
      <c r="AO51" s="15">
        <f t="shared" si="26"/>
        <v>0.2513973231193194</v>
      </c>
      <c r="AP51" s="15">
        <f t="shared" si="26"/>
        <v>0.25142663943175386</v>
      </c>
      <c r="AQ51" s="15">
        <f t="shared" si="26"/>
        <v>0.7485733605682462</v>
      </c>
      <c r="AR51" s="15">
        <f t="shared" si="26"/>
        <v>1</v>
      </c>
    </row>
    <row r="52" spans="1:44" ht="15">
      <c r="A52" s="5" t="s">
        <v>257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15">
        <f aca="true" t="shared" si="27" ref="AL52:AR52">AL25/$AR25</f>
        <v>0.7052332536721407</v>
      </c>
      <c r="AM52" s="15">
        <f t="shared" si="27"/>
        <v>0.04491549412189475</v>
      </c>
      <c r="AN52" s="15">
        <f t="shared" si="27"/>
        <v>0.1322328322933112</v>
      </c>
      <c r="AO52" s="15">
        <f t="shared" si="27"/>
        <v>0.837466085965452</v>
      </c>
      <c r="AP52" s="15">
        <f t="shared" si="27"/>
        <v>0.8823815800873467</v>
      </c>
      <c r="AQ52" s="15">
        <f t="shared" si="27"/>
        <v>0.11761841991265327</v>
      </c>
      <c r="AR52" s="15">
        <f t="shared" si="27"/>
        <v>1</v>
      </c>
    </row>
    <row r="53" spans="1:44" ht="15">
      <c r="A53" s="5" t="s">
        <v>30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15">
        <f aca="true" t="shared" si="28" ref="AL53:AR53">AL26/$AR26</f>
        <v>0.5978193281362562</v>
      </c>
      <c r="AM53" s="15">
        <f t="shared" si="28"/>
        <v>0.021905428387504096</v>
      </c>
      <c r="AN53" s="15">
        <f t="shared" si="28"/>
        <v>0.12559724660160412</v>
      </c>
      <c r="AO53" s="15">
        <f t="shared" si="28"/>
        <v>0.7234165747378604</v>
      </c>
      <c r="AP53" s="15">
        <f t="shared" si="28"/>
        <v>0.7453220031253643</v>
      </c>
      <c r="AQ53" s="15">
        <f t="shared" si="28"/>
        <v>0.2546779968746355</v>
      </c>
      <c r="AR53" s="15">
        <f t="shared" si="28"/>
        <v>1</v>
      </c>
    </row>
    <row r="54" spans="1:44" ht="15">
      <c r="A54" s="5" t="s">
        <v>31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15">
        <f aca="true" t="shared" si="29" ref="AL54:AR54">AL27/$AR27</f>
        <v>0.7903391580370153</v>
      </c>
      <c r="AM54" s="15">
        <f t="shared" si="29"/>
        <v>0.06314676575684033</v>
      </c>
      <c r="AN54" s="15">
        <f t="shared" si="29"/>
        <v>0.13749032119399096</v>
      </c>
      <c r="AO54" s="15">
        <f t="shared" si="29"/>
        <v>0.9278294792310063</v>
      </c>
      <c r="AP54" s="15">
        <f t="shared" si="29"/>
        <v>0.9909762449878466</v>
      </c>
      <c r="AQ54" s="15">
        <f t="shared" si="29"/>
        <v>0.009023755012153521</v>
      </c>
      <c r="AR54" s="15">
        <f t="shared" si="29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70"/>
  <sheetViews>
    <sheetView zoomScalePageLayoutView="0" workbookViewId="0" topLeftCell="A1">
      <pane xSplit="1" ySplit="1" topLeftCell="S11" activePane="bottomRight" state="frozen"/>
      <selection pane="topLeft" activeCell="A1" sqref="A1:AQ72"/>
      <selection pane="topRight" activeCell="A1" sqref="A1:AQ72"/>
      <selection pane="bottomLeft" activeCell="A1" sqref="A1:AQ72"/>
      <selection pane="bottomRight" activeCell="T32" sqref="T32"/>
    </sheetView>
  </sheetViews>
  <sheetFormatPr defaultColWidth="9.140625" defaultRowHeight="15"/>
  <cols>
    <col min="1" max="1" width="42.8515625" style="0" customWidth="1"/>
    <col min="2" max="37" width="55.140625" style="0" customWidth="1"/>
    <col min="38" max="41" width="15.7109375" style="0" customWidth="1"/>
    <col min="42" max="42" width="17.28125" style="0" customWidth="1"/>
    <col min="43" max="43" width="13.7109375" style="0" customWidth="1"/>
    <col min="44" max="44" width="22.421875" style="0" customWidth="1"/>
  </cols>
  <sheetData>
    <row r="1" spans="1:44" ht="15">
      <c r="A1" s="5" t="s">
        <v>111</v>
      </c>
      <c r="B1" s="5" t="s">
        <v>269</v>
      </c>
      <c r="C1" s="5" t="s">
        <v>270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5" t="s">
        <v>277</v>
      </c>
      <c r="K1" s="5" t="s">
        <v>278</v>
      </c>
      <c r="L1" s="5" t="s">
        <v>279</v>
      </c>
      <c r="M1" s="5" t="s">
        <v>280</v>
      </c>
      <c r="N1" s="5" t="s">
        <v>281</v>
      </c>
      <c r="O1" s="5" t="s">
        <v>282</v>
      </c>
      <c r="P1" s="5" t="s">
        <v>283</v>
      </c>
      <c r="Q1" s="5" t="s">
        <v>284</v>
      </c>
      <c r="R1" s="5" t="s">
        <v>285</v>
      </c>
      <c r="S1" s="5" t="s">
        <v>286</v>
      </c>
      <c r="T1" s="5" t="s">
        <v>306</v>
      </c>
      <c r="U1" s="5" t="s">
        <v>287</v>
      </c>
      <c r="V1" s="5" t="s">
        <v>288</v>
      </c>
      <c r="W1" s="5" t="s">
        <v>289</v>
      </c>
      <c r="X1" s="5" t="s">
        <v>290</v>
      </c>
      <c r="Y1" s="5" t="s">
        <v>291</v>
      </c>
      <c r="Z1" s="5" t="s">
        <v>292</v>
      </c>
      <c r="AA1" s="5" t="s">
        <v>293</v>
      </c>
      <c r="AB1" s="5" t="s">
        <v>294</v>
      </c>
      <c r="AC1" s="5" t="s">
        <v>295</v>
      </c>
      <c r="AD1" s="5" t="s">
        <v>296</v>
      </c>
      <c r="AE1" s="5" t="s">
        <v>297</v>
      </c>
      <c r="AF1" s="5" t="s">
        <v>298</v>
      </c>
      <c r="AG1" s="5" t="s">
        <v>299</v>
      </c>
      <c r="AH1" s="5" t="s">
        <v>300</v>
      </c>
      <c r="AI1" s="5" t="s">
        <v>301</v>
      </c>
      <c r="AJ1" s="5" t="s">
        <v>305</v>
      </c>
      <c r="AK1" s="5" t="s">
        <v>302</v>
      </c>
      <c r="AL1" s="5" t="s">
        <v>32</v>
      </c>
      <c r="AM1" s="5" t="s">
        <v>254</v>
      </c>
      <c r="AN1" s="5" t="s">
        <v>24</v>
      </c>
      <c r="AO1" s="5" t="s">
        <v>26</v>
      </c>
      <c r="AP1" s="5" t="s">
        <v>255</v>
      </c>
      <c r="AQ1" s="5" t="s">
        <v>252</v>
      </c>
      <c r="AR1" s="5" t="s">
        <v>253</v>
      </c>
    </row>
    <row r="2" spans="1:44" ht="15">
      <c r="A2" s="4" t="s">
        <v>59</v>
      </c>
      <c r="B2" s="31"/>
      <c r="C2" s="32"/>
      <c r="D2" s="32">
        <v>0.322582</v>
      </c>
      <c r="E2" s="32"/>
      <c r="F2" s="32">
        <v>0.431035</v>
      </c>
      <c r="G2" s="32"/>
      <c r="H2" s="32">
        <v>0.102962</v>
      </c>
      <c r="I2" s="32">
        <v>0.052119</v>
      </c>
      <c r="J2" s="32"/>
      <c r="K2" s="32"/>
      <c r="L2" s="32"/>
      <c r="M2" s="32">
        <v>0.266666</v>
      </c>
      <c r="N2" s="32"/>
      <c r="O2" s="32"/>
      <c r="P2" s="32"/>
      <c r="Q2" s="32">
        <v>0.991515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>
        <v>0.8495950000000001</v>
      </c>
      <c r="AF2" s="32"/>
      <c r="AG2" s="32"/>
      <c r="AH2" s="32"/>
      <c r="AI2" s="32"/>
      <c r="AJ2" s="32"/>
      <c r="AK2" s="32"/>
      <c r="AL2" s="8">
        <v>2.913512</v>
      </c>
      <c r="AM2" s="8">
        <v>0.121985</v>
      </c>
      <c r="AN2" s="8">
        <v>0.198675</v>
      </c>
      <c r="AO2" s="8">
        <f>AL2+AN2</f>
        <v>3.112187</v>
      </c>
      <c r="AP2" s="8">
        <v>3.234172</v>
      </c>
      <c r="AQ2" s="8">
        <f>AR2-AP2</f>
        <v>4.692435</v>
      </c>
      <c r="AR2" s="8">
        <v>7.926607</v>
      </c>
    </row>
    <row r="3" spans="1:44" ht="15">
      <c r="A3" s="4" t="s">
        <v>60</v>
      </c>
      <c r="B3" s="31"/>
      <c r="C3" s="32"/>
      <c r="D3" s="32"/>
      <c r="E3" s="32"/>
      <c r="F3" s="32">
        <v>0.14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>
        <v>1.002556</v>
      </c>
      <c r="V3" s="32"/>
      <c r="W3" s="32"/>
      <c r="X3" s="32"/>
      <c r="Y3" s="32"/>
      <c r="Z3" s="32"/>
      <c r="AA3" s="32"/>
      <c r="AB3" s="32"/>
      <c r="AC3" s="32"/>
      <c r="AD3" s="32">
        <v>0.0715</v>
      </c>
      <c r="AE3" s="32"/>
      <c r="AF3" s="32"/>
      <c r="AG3" s="32"/>
      <c r="AH3" s="32"/>
      <c r="AI3" s="32"/>
      <c r="AJ3" s="32"/>
      <c r="AK3" s="32"/>
      <c r="AL3" s="8">
        <v>1.1425560000000001</v>
      </c>
      <c r="AM3" s="8">
        <v>0.114728</v>
      </c>
      <c r="AN3" s="8"/>
      <c r="AO3" s="8">
        <f aca="true" t="shared" si="0" ref="AO3:AO31">AL3+AN3</f>
        <v>1.1425560000000001</v>
      </c>
      <c r="AP3" s="8">
        <v>1.257284</v>
      </c>
      <c r="AQ3" s="8">
        <f aca="true" t="shared" si="1" ref="AQ3:AQ31">AR3-AP3</f>
        <v>0</v>
      </c>
      <c r="AR3" s="8">
        <v>1.257284</v>
      </c>
    </row>
    <row r="4" spans="1:44" ht="15">
      <c r="A4" s="4" t="s">
        <v>61</v>
      </c>
      <c r="B4" s="31"/>
      <c r="C4" s="32"/>
      <c r="D4" s="32">
        <v>5.815948</v>
      </c>
      <c r="E4" s="32"/>
      <c r="F4" s="32">
        <v>4.438383</v>
      </c>
      <c r="G4" s="32">
        <v>0.25</v>
      </c>
      <c r="H4" s="32"/>
      <c r="I4" s="32">
        <v>2.28931</v>
      </c>
      <c r="J4" s="32"/>
      <c r="K4" s="32">
        <v>1.3387099999999998</v>
      </c>
      <c r="L4" s="32">
        <v>1.75217</v>
      </c>
      <c r="M4" s="32">
        <v>4.2891840000000006</v>
      </c>
      <c r="N4" s="32"/>
      <c r="O4" s="32"/>
      <c r="P4" s="32">
        <v>3.3871769999999994</v>
      </c>
      <c r="Q4" s="32"/>
      <c r="R4" s="32">
        <v>11.149519</v>
      </c>
      <c r="S4" s="32">
        <v>0.1</v>
      </c>
      <c r="T4" s="32"/>
      <c r="U4" s="32">
        <v>0.642965</v>
      </c>
      <c r="V4" s="32"/>
      <c r="W4" s="32">
        <v>4.703699</v>
      </c>
      <c r="X4" s="32"/>
      <c r="Y4" s="32">
        <v>1.786</v>
      </c>
      <c r="Z4" s="32"/>
      <c r="AA4" s="32"/>
      <c r="AB4" s="32"/>
      <c r="AC4" s="32"/>
      <c r="AD4" s="32"/>
      <c r="AE4" s="32">
        <v>1.236625</v>
      </c>
      <c r="AF4" s="32">
        <v>3.3990599999999995</v>
      </c>
      <c r="AG4" s="32">
        <v>1.4784579999999998</v>
      </c>
      <c r="AH4" s="32">
        <v>0.2</v>
      </c>
      <c r="AI4" s="32"/>
      <c r="AJ4" s="32">
        <v>4.088065</v>
      </c>
      <c r="AK4" s="32">
        <v>20.516819</v>
      </c>
      <c r="AL4" s="8">
        <v>72.31209199999998</v>
      </c>
      <c r="AM4" s="8">
        <v>1.1178919999999999</v>
      </c>
      <c r="AN4" s="8">
        <v>28.383004000000003</v>
      </c>
      <c r="AO4" s="8">
        <f t="shared" si="0"/>
        <v>100.69509599999998</v>
      </c>
      <c r="AP4" s="8">
        <v>101.812988</v>
      </c>
      <c r="AQ4" s="8">
        <f t="shared" si="1"/>
        <v>15.01004399999998</v>
      </c>
      <c r="AR4" s="8">
        <v>116.82303199999998</v>
      </c>
    </row>
    <row r="5" spans="1:44" ht="15">
      <c r="A5" s="4" t="s">
        <v>62</v>
      </c>
      <c r="B5" s="31"/>
      <c r="C5" s="32">
        <v>0.163488</v>
      </c>
      <c r="D5" s="32"/>
      <c r="E5" s="32"/>
      <c r="F5" s="32">
        <v>2.76441</v>
      </c>
      <c r="G5" s="32"/>
      <c r="H5" s="32"/>
      <c r="I5" s="32">
        <v>0.051046</v>
      </c>
      <c r="J5" s="32"/>
      <c r="K5" s="32">
        <v>2.146969</v>
      </c>
      <c r="L5" s="32">
        <v>4.154341</v>
      </c>
      <c r="M5" s="32">
        <v>1.0630389999999998</v>
      </c>
      <c r="N5" s="32">
        <v>0.073747</v>
      </c>
      <c r="O5" s="32"/>
      <c r="P5" s="32">
        <v>5.145667</v>
      </c>
      <c r="Q5" s="32">
        <v>0.025628</v>
      </c>
      <c r="R5" s="32">
        <v>3.614646</v>
      </c>
      <c r="S5" s="32"/>
      <c r="T5" s="32"/>
      <c r="U5" s="32">
        <v>3.944297</v>
      </c>
      <c r="V5" s="32"/>
      <c r="W5" s="32">
        <v>3.245</v>
      </c>
      <c r="X5" s="32"/>
      <c r="Y5" s="32">
        <v>1.8975970000000002</v>
      </c>
      <c r="Z5" s="32"/>
      <c r="AA5" s="32"/>
      <c r="AB5" s="32"/>
      <c r="AC5" s="32"/>
      <c r="AD5" s="32"/>
      <c r="AE5" s="32">
        <v>0.657895</v>
      </c>
      <c r="AF5" s="32">
        <v>3.9063459999999997</v>
      </c>
      <c r="AG5" s="32">
        <v>0.819672</v>
      </c>
      <c r="AH5" s="32">
        <v>0.2</v>
      </c>
      <c r="AI5" s="32"/>
      <c r="AJ5" s="32">
        <v>1.102204</v>
      </c>
      <c r="AK5" s="32">
        <v>16.510851</v>
      </c>
      <c r="AL5" s="8">
        <v>51.286843000000005</v>
      </c>
      <c r="AM5" s="8">
        <v>0.4249</v>
      </c>
      <c r="AN5" s="8">
        <v>4.04227</v>
      </c>
      <c r="AO5" s="8">
        <f t="shared" si="0"/>
        <v>55.32911300000001</v>
      </c>
      <c r="AP5" s="8">
        <v>55.754012999999986</v>
      </c>
      <c r="AQ5" s="8">
        <f t="shared" si="1"/>
        <v>15.68199700000001</v>
      </c>
      <c r="AR5" s="8">
        <v>71.43601</v>
      </c>
    </row>
    <row r="6" spans="1:44" ht="15">
      <c r="A6" s="4" t="s">
        <v>63</v>
      </c>
      <c r="B6" s="31"/>
      <c r="C6" s="32">
        <v>0.163488</v>
      </c>
      <c r="D6" s="32">
        <v>0.136799</v>
      </c>
      <c r="E6" s="32"/>
      <c r="F6" s="32">
        <v>6.7499080000000005</v>
      </c>
      <c r="G6" s="32"/>
      <c r="H6" s="32"/>
      <c r="I6" s="32">
        <v>1.805054</v>
      </c>
      <c r="J6" s="32"/>
      <c r="K6" s="32">
        <v>4.930517000000001</v>
      </c>
      <c r="L6" s="32">
        <v>5.495089</v>
      </c>
      <c r="M6" s="32">
        <v>6.837278</v>
      </c>
      <c r="N6" s="32">
        <v>0.136799</v>
      </c>
      <c r="O6" s="32"/>
      <c r="P6" s="32">
        <v>8.808544000000001</v>
      </c>
      <c r="Q6" s="32">
        <v>2.088543</v>
      </c>
      <c r="R6" s="32">
        <v>7.771014</v>
      </c>
      <c r="S6" s="32"/>
      <c r="T6" s="32"/>
      <c r="U6" s="32">
        <v>0.34153</v>
      </c>
      <c r="V6" s="32"/>
      <c r="W6" s="32">
        <v>7.873144</v>
      </c>
      <c r="X6" s="32"/>
      <c r="Y6" s="32">
        <v>5.152074</v>
      </c>
      <c r="Z6" s="32"/>
      <c r="AA6" s="32"/>
      <c r="AB6" s="32"/>
      <c r="AC6" s="32"/>
      <c r="AD6" s="32">
        <v>0.28143500000000005</v>
      </c>
      <c r="AE6" s="32">
        <v>3.2814819999999996</v>
      </c>
      <c r="AF6" s="32">
        <v>5.868582</v>
      </c>
      <c r="AG6" s="32">
        <v>2.8587040000000004</v>
      </c>
      <c r="AH6" s="32">
        <v>0.4</v>
      </c>
      <c r="AI6" s="32"/>
      <c r="AJ6" s="32">
        <v>9.454350999999999</v>
      </c>
      <c r="AK6" s="32">
        <v>123.83291700000001</v>
      </c>
      <c r="AL6" s="8">
        <v>203.585817</v>
      </c>
      <c r="AM6" s="8">
        <v>1.027354</v>
      </c>
      <c r="AN6" s="8">
        <v>27.391213</v>
      </c>
      <c r="AO6" s="8">
        <f t="shared" si="0"/>
        <v>230.97702999999998</v>
      </c>
      <c r="AP6" s="8">
        <v>232.00438399999996</v>
      </c>
      <c r="AQ6" s="8">
        <f t="shared" si="1"/>
        <v>45.37457200000006</v>
      </c>
      <c r="AR6" s="8">
        <v>277.378956</v>
      </c>
    </row>
    <row r="7" spans="1:44" ht="15">
      <c r="A7" s="4" t="s">
        <v>64</v>
      </c>
      <c r="B7" s="31"/>
      <c r="C7" s="32">
        <v>0.29498499999999994</v>
      </c>
      <c r="D7" s="32">
        <v>0.643419</v>
      </c>
      <c r="E7" s="32"/>
      <c r="F7" s="32"/>
      <c r="G7" s="32"/>
      <c r="H7" s="32"/>
      <c r="I7" s="32">
        <v>1.123578</v>
      </c>
      <c r="J7" s="32"/>
      <c r="K7" s="32"/>
      <c r="L7" s="32">
        <v>0.13</v>
      </c>
      <c r="M7" s="32"/>
      <c r="N7" s="32"/>
      <c r="O7" s="32"/>
      <c r="P7" s="32">
        <v>2.237189</v>
      </c>
      <c r="Q7" s="32"/>
      <c r="R7" s="32"/>
      <c r="S7" s="32"/>
      <c r="T7" s="32"/>
      <c r="U7" s="32">
        <v>0.478796</v>
      </c>
      <c r="V7" s="32"/>
      <c r="W7" s="32">
        <v>0.495</v>
      </c>
      <c r="X7" s="32"/>
      <c r="Y7" s="32">
        <v>3.449829</v>
      </c>
      <c r="Z7" s="32"/>
      <c r="AA7" s="32"/>
      <c r="AB7" s="32"/>
      <c r="AC7" s="32"/>
      <c r="AD7" s="32"/>
      <c r="AE7" s="32">
        <v>0.393752</v>
      </c>
      <c r="AF7" s="32">
        <v>2.8672630000000003</v>
      </c>
      <c r="AG7" s="32"/>
      <c r="AH7" s="32"/>
      <c r="AI7" s="32"/>
      <c r="AJ7" s="32"/>
      <c r="AK7" s="32">
        <v>2.8330090000000006</v>
      </c>
      <c r="AL7" s="8">
        <v>14.946820000000002</v>
      </c>
      <c r="AM7" s="8"/>
      <c r="AN7" s="8">
        <v>0.26192</v>
      </c>
      <c r="AO7" s="8">
        <f t="shared" si="0"/>
        <v>15.208740000000002</v>
      </c>
      <c r="AP7" s="8">
        <v>15.20874</v>
      </c>
      <c r="AQ7" s="8">
        <f t="shared" si="1"/>
        <v>16.884350000000005</v>
      </c>
      <c r="AR7" s="8">
        <v>32.093090000000004</v>
      </c>
    </row>
    <row r="8" spans="1:44" ht="15">
      <c r="A8" s="4" t="s">
        <v>65</v>
      </c>
      <c r="B8" s="31"/>
      <c r="C8" s="32"/>
      <c r="D8" s="32">
        <v>16.162451</v>
      </c>
      <c r="E8" s="32"/>
      <c r="F8" s="32">
        <v>8.28517</v>
      </c>
      <c r="G8" s="32"/>
      <c r="H8" s="32"/>
      <c r="I8" s="32">
        <v>2.451416</v>
      </c>
      <c r="J8" s="32">
        <v>0.049259</v>
      </c>
      <c r="K8" s="32">
        <v>2.2926960000000003</v>
      </c>
      <c r="L8" s="32">
        <v>6.513725</v>
      </c>
      <c r="M8" s="32">
        <v>11.130461</v>
      </c>
      <c r="N8" s="32">
        <v>0.143399</v>
      </c>
      <c r="O8" s="32"/>
      <c r="P8" s="32">
        <v>10.065931</v>
      </c>
      <c r="Q8" s="32">
        <v>0.613079</v>
      </c>
      <c r="R8" s="32">
        <v>5.792665</v>
      </c>
      <c r="S8" s="32"/>
      <c r="T8" s="32"/>
      <c r="U8" s="32">
        <v>1.0073249999999998</v>
      </c>
      <c r="V8" s="32"/>
      <c r="W8" s="32">
        <v>34.591699</v>
      </c>
      <c r="X8" s="32"/>
      <c r="Y8" s="32">
        <v>9.33775</v>
      </c>
      <c r="Z8" s="32">
        <v>0.2</v>
      </c>
      <c r="AA8" s="32"/>
      <c r="AB8" s="32"/>
      <c r="AC8" s="32"/>
      <c r="AD8" s="32">
        <v>0.221126</v>
      </c>
      <c r="AE8" s="32">
        <v>10.770362</v>
      </c>
      <c r="AF8" s="32">
        <v>19.007344</v>
      </c>
      <c r="AG8" s="32">
        <v>2.5823929999999997</v>
      </c>
      <c r="AH8" s="32"/>
      <c r="AI8" s="32"/>
      <c r="AJ8" s="32">
        <v>58.5925</v>
      </c>
      <c r="AK8" s="32">
        <v>119.06960100000002</v>
      </c>
      <c r="AL8" s="8">
        <v>318.409967</v>
      </c>
      <c r="AM8" s="8">
        <v>0.470385</v>
      </c>
      <c r="AN8" s="8">
        <v>63.114917000000005</v>
      </c>
      <c r="AO8" s="8">
        <f t="shared" si="0"/>
        <v>381.524884</v>
      </c>
      <c r="AP8" s="8">
        <v>381.9952690000001</v>
      </c>
      <c r="AQ8" s="8">
        <f t="shared" si="1"/>
        <v>78.70274999999987</v>
      </c>
      <c r="AR8" s="8">
        <v>460.698019</v>
      </c>
    </row>
    <row r="9" spans="1:44" ht="15">
      <c r="A9" s="4" t="s">
        <v>66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0.57962</v>
      </c>
      <c r="Q9" s="32"/>
      <c r="R9" s="32"/>
      <c r="S9" s="32"/>
      <c r="T9" s="32"/>
      <c r="U9" s="32">
        <v>0.102857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>
        <v>0.66198</v>
      </c>
      <c r="AG9" s="32"/>
      <c r="AH9" s="32"/>
      <c r="AI9" s="32"/>
      <c r="AJ9" s="32"/>
      <c r="AK9" s="32">
        <v>0.2</v>
      </c>
      <c r="AL9" s="8">
        <v>1.544457</v>
      </c>
      <c r="AM9" s="8">
        <v>0.023175</v>
      </c>
      <c r="AN9" s="8">
        <v>0.7306619999999999</v>
      </c>
      <c r="AO9" s="8">
        <f t="shared" si="0"/>
        <v>2.275119</v>
      </c>
      <c r="AP9" s="8">
        <v>2.298294</v>
      </c>
      <c r="AQ9" s="8">
        <f t="shared" si="1"/>
        <v>5.340572</v>
      </c>
      <c r="AR9" s="8">
        <v>7.638865999999999</v>
      </c>
    </row>
    <row r="10" spans="1:44" ht="15">
      <c r="A10" s="4" t="s">
        <v>67</v>
      </c>
      <c r="B10" s="31">
        <v>0.458715</v>
      </c>
      <c r="C10" s="32"/>
      <c r="D10" s="32">
        <v>0.737463</v>
      </c>
      <c r="E10" s="32"/>
      <c r="F10" s="32">
        <v>0.26641899999999996</v>
      </c>
      <c r="G10" s="32"/>
      <c r="H10" s="32"/>
      <c r="I10" s="32"/>
      <c r="J10" s="32"/>
      <c r="K10" s="32"/>
      <c r="L10" s="32">
        <v>0.720462</v>
      </c>
      <c r="M10" s="32">
        <v>0.36023</v>
      </c>
      <c r="N10" s="32">
        <v>0</v>
      </c>
      <c r="O10" s="32"/>
      <c r="P10" s="32"/>
      <c r="Q10" s="32"/>
      <c r="R10" s="32"/>
      <c r="S10" s="32"/>
      <c r="T10" s="32"/>
      <c r="U10" s="32"/>
      <c r="V10" s="32"/>
      <c r="W10" s="32">
        <v>0</v>
      </c>
      <c r="X10" s="32"/>
      <c r="Y10" s="32"/>
      <c r="Z10" s="32"/>
      <c r="AA10" s="32"/>
      <c r="AB10" s="32"/>
      <c r="AC10" s="32"/>
      <c r="AD10" s="32"/>
      <c r="AE10" s="32"/>
      <c r="AF10" s="32">
        <v>0.31074</v>
      </c>
      <c r="AG10" s="32"/>
      <c r="AH10" s="32"/>
      <c r="AI10" s="32"/>
      <c r="AJ10" s="32">
        <v>0.271497</v>
      </c>
      <c r="AK10" s="32"/>
      <c r="AL10" s="8">
        <v>3.1255260000000002</v>
      </c>
      <c r="AM10" s="8"/>
      <c r="AN10" s="8">
        <v>1.0086849999999998</v>
      </c>
      <c r="AO10" s="8">
        <f t="shared" si="0"/>
        <v>4.1342110000000005</v>
      </c>
      <c r="AP10" s="8">
        <v>4.1342110000000005</v>
      </c>
      <c r="AQ10" s="8">
        <f t="shared" si="1"/>
        <v>4.026047999999999</v>
      </c>
      <c r="AR10" s="8">
        <v>8.160259</v>
      </c>
    </row>
    <row r="11" spans="1:44" ht="15">
      <c r="A11" s="4" t="s">
        <v>68</v>
      </c>
      <c r="B11" s="31"/>
      <c r="C11" s="32"/>
      <c r="D11" s="32"/>
      <c r="E11" s="32"/>
      <c r="F11" s="32">
        <v>4.886406</v>
      </c>
      <c r="G11" s="32"/>
      <c r="H11" s="32"/>
      <c r="I11" s="32">
        <v>0.15</v>
      </c>
      <c r="J11" s="32"/>
      <c r="K11" s="32">
        <v>1.435841</v>
      </c>
      <c r="L11" s="32">
        <v>0.15</v>
      </c>
      <c r="M11" s="32">
        <v>2.989941</v>
      </c>
      <c r="N11" s="32"/>
      <c r="O11" s="32"/>
      <c r="P11" s="32">
        <v>3.998692</v>
      </c>
      <c r="Q11" s="32">
        <v>0.695</v>
      </c>
      <c r="R11" s="32">
        <v>3.8224050000000003</v>
      </c>
      <c r="S11" s="32"/>
      <c r="T11" s="32"/>
      <c r="U11" s="32">
        <v>1.264699</v>
      </c>
      <c r="V11" s="32"/>
      <c r="W11" s="32">
        <v>1.00759</v>
      </c>
      <c r="X11" s="32"/>
      <c r="Y11" s="32">
        <v>0.558251</v>
      </c>
      <c r="Z11" s="32"/>
      <c r="AA11" s="32"/>
      <c r="AB11" s="32"/>
      <c r="AC11" s="32"/>
      <c r="AD11" s="32"/>
      <c r="AE11" s="32">
        <v>1.6937380000000002</v>
      </c>
      <c r="AF11" s="32">
        <v>1.7184730000000001</v>
      </c>
      <c r="AG11" s="32">
        <v>0.409836</v>
      </c>
      <c r="AH11" s="32">
        <v>0.4</v>
      </c>
      <c r="AI11" s="32"/>
      <c r="AJ11" s="32">
        <v>1.257301</v>
      </c>
      <c r="AK11" s="32">
        <v>17.871428</v>
      </c>
      <c r="AL11" s="8">
        <v>43.909600999999995</v>
      </c>
      <c r="AM11" s="8">
        <v>0.4</v>
      </c>
      <c r="AN11" s="8">
        <v>7.111428</v>
      </c>
      <c r="AO11" s="8">
        <f t="shared" si="0"/>
        <v>51.021029</v>
      </c>
      <c r="AP11" s="8">
        <v>51.421029000000004</v>
      </c>
      <c r="AQ11" s="8">
        <f t="shared" si="1"/>
        <v>8.357415999999994</v>
      </c>
      <c r="AR11" s="8">
        <v>59.778445</v>
      </c>
    </row>
    <row r="12" spans="1:44" ht="15">
      <c r="A12" s="4" t="s">
        <v>69</v>
      </c>
      <c r="B12" s="31">
        <v>2.599392</v>
      </c>
      <c r="C12" s="32"/>
      <c r="D12" s="32"/>
      <c r="E12" s="32"/>
      <c r="F12" s="32">
        <v>0.7075480000000001</v>
      </c>
      <c r="G12" s="32"/>
      <c r="H12" s="32"/>
      <c r="I12" s="32"/>
      <c r="J12" s="32"/>
      <c r="K12" s="32">
        <v>0.410396</v>
      </c>
      <c r="L12" s="32"/>
      <c r="M12" s="32"/>
      <c r="N12" s="32"/>
      <c r="O12" s="32"/>
      <c r="P12" s="32"/>
      <c r="Q12" s="32"/>
      <c r="R12" s="32"/>
      <c r="S12" s="32">
        <v>2</v>
      </c>
      <c r="T12" s="32"/>
      <c r="U12" s="32">
        <v>0.100221</v>
      </c>
      <c r="V12" s="32"/>
      <c r="W12" s="32"/>
      <c r="X12" s="32"/>
      <c r="Y12" s="32">
        <v>0.6921999999999999</v>
      </c>
      <c r="Z12" s="32">
        <v>0.04788</v>
      </c>
      <c r="AA12" s="32"/>
      <c r="AB12" s="32"/>
      <c r="AC12" s="32"/>
      <c r="AD12" s="32">
        <v>0.078873</v>
      </c>
      <c r="AE12" s="32"/>
      <c r="AF12" s="32">
        <v>0.759293</v>
      </c>
      <c r="AG12" s="32"/>
      <c r="AH12" s="32"/>
      <c r="AI12" s="32"/>
      <c r="AJ12" s="32">
        <v>1.006036</v>
      </c>
      <c r="AK12" s="32"/>
      <c r="AL12" s="8">
        <v>6.275086</v>
      </c>
      <c r="AM12" s="8">
        <v>2.126753</v>
      </c>
      <c r="AN12" s="8">
        <v>1.423619</v>
      </c>
      <c r="AO12" s="8">
        <f t="shared" si="0"/>
        <v>7.698705</v>
      </c>
      <c r="AP12" s="8">
        <v>9.825458000000001</v>
      </c>
      <c r="AQ12" s="8">
        <f t="shared" si="1"/>
        <v>3.299999999999999</v>
      </c>
      <c r="AR12" s="8">
        <v>13.125458</v>
      </c>
    </row>
    <row r="13" spans="1:44" ht="15">
      <c r="A13" s="4" t="s">
        <v>70</v>
      </c>
      <c r="B13" s="31"/>
      <c r="C13" s="32">
        <v>0.144093</v>
      </c>
      <c r="D13" s="32"/>
      <c r="E13" s="32"/>
      <c r="F13" s="32"/>
      <c r="G13" s="32"/>
      <c r="H13" s="32"/>
      <c r="I13" s="32"/>
      <c r="J13" s="32"/>
      <c r="K13" s="32"/>
      <c r="L13" s="32">
        <v>0.501904</v>
      </c>
      <c r="M13" s="32">
        <v>0.36023</v>
      </c>
      <c r="N13" s="32"/>
      <c r="O13" s="32"/>
      <c r="P13" s="32">
        <v>0</v>
      </c>
      <c r="Q13" s="32"/>
      <c r="R13" s="32">
        <v>1.91</v>
      </c>
      <c r="S13" s="32"/>
      <c r="T13" s="32"/>
      <c r="U13" s="32"/>
      <c r="V13" s="32"/>
      <c r="W13" s="32"/>
      <c r="X13" s="32"/>
      <c r="Y13" s="32">
        <v>0.339098</v>
      </c>
      <c r="Z13" s="32"/>
      <c r="AA13" s="32"/>
      <c r="AB13" s="32"/>
      <c r="AC13" s="32"/>
      <c r="AD13" s="32"/>
      <c r="AE13" s="32"/>
      <c r="AF13" s="32"/>
      <c r="AG13" s="32"/>
      <c r="AH13" s="32">
        <v>0.1</v>
      </c>
      <c r="AI13" s="32"/>
      <c r="AJ13" s="32">
        <v>1.0142</v>
      </c>
      <c r="AK13" s="32">
        <v>2.742</v>
      </c>
      <c r="AL13" s="8">
        <v>7.011525</v>
      </c>
      <c r="AM13" s="8">
        <v>1.05</v>
      </c>
      <c r="AN13" s="8">
        <v>3.686723</v>
      </c>
      <c r="AO13" s="8">
        <f t="shared" si="0"/>
        <v>10.698248</v>
      </c>
      <c r="AP13" s="8">
        <v>11.748248</v>
      </c>
      <c r="AQ13" s="8">
        <f t="shared" si="1"/>
        <v>5.592070000000003</v>
      </c>
      <c r="AR13" s="8">
        <v>17.340318000000003</v>
      </c>
    </row>
    <row r="14" spans="1:44" ht="15">
      <c r="A14" s="4" t="s">
        <v>71</v>
      </c>
      <c r="B14" s="31"/>
      <c r="C14" s="32"/>
      <c r="D14" s="32"/>
      <c r="E14" s="32"/>
      <c r="F14" s="32"/>
      <c r="G14" s="32"/>
      <c r="H14" s="32"/>
      <c r="I14" s="32">
        <v>1.9046830000000001</v>
      </c>
      <c r="J14" s="32"/>
      <c r="K14" s="32"/>
      <c r="L14" s="32">
        <v>0.054231</v>
      </c>
      <c r="M14" s="32">
        <v>2.7137789999999997</v>
      </c>
      <c r="N14" s="32">
        <v>0</v>
      </c>
      <c r="O14" s="32"/>
      <c r="P14" s="32">
        <v>5.060891000000001</v>
      </c>
      <c r="Q14" s="32"/>
      <c r="R14" s="32">
        <v>5.870442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>
        <v>1.649893</v>
      </c>
      <c r="AF14" s="32">
        <v>3.825872</v>
      </c>
      <c r="AG14" s="32">
        <v>0.409836</v>
      </c>
      <c r="AH14" s="32">
        <v>0</v>
      </c>
      <c r="AI14" s="32"/>
      <c r="AJ14" s="32">
        <v>1.473477</v>
      </c>
      <c r="AK14" s="32">
        <v>11.919379</v>
      </c>
      <c r="AL14" s="8">
        <v>34.882483</v>
      </c>
      <c r="AM14" s="8">
        <v>0</v>
      </c>
      <c r="AN14" s="8">
        <v>8.51854</v>
      </c>
      <c r="AO14" s="8">
        <f t="shared" si="0"/>
        <v>43.401023</v>
      </c>
      <c r="AP14" s="8">
        <v>43.401023</v>
      </c>
      <c r="AQ14" s="8">
        <f t="shared" si="1"/>
        <v>25.51940100000001</v>
      </c>
      <c r="AR14" s="8">
        <v>68.92042400000001</v>
      </c>
    </row>
    <row r="15" spans="1:44" ht="15">
      <c r="A15" s="4" t="s">
        <v>72</v>
      </c>
      <c r="B15" s="31"/>
      <c r="C15" s="32">
        <v>0.356015</v>
      </c>
      <c r="D15" s="32">
        <v>0.412627</v>
      </c>
      <c r="E15" s="32"/>
      <c r="F15" s="32">
        <v>0.862069</v>
      </c>
      <c r="G15" s="32"/>
      <c r="H15" s="32"/>
      <c r="I15" s="32"/>
      <c r="J15" s="32"/>
      <c r="K15" s="32"/>
      <c r="L15" s="32">
        <v>0.706667</v>
      </c>
      <c r="M15" s="32">
        <v>0.266666</v>
      </c>
      <c r="N15" s="32"/>
      <c r="O15" s="32"/>
      <c r="P15" s="32">
        <v>0.2</v>
      </c>
      <c r="Q15" s="32">
        <v>0.266666</v>
      </c>
      <c r="R15" s="32"/>
      <c r="S15" s="32"/>
      <c r="T15" s="32"/>
      <c r="U15" s="32"/>
      <c r="V15" s="32"/>
      <c r="W15" s="32"/>
      <c r="X15" s="32"/>
      <c r="Y15" s="32">
        <v>1.620101</v>
      </c>
      <c r="Z15" s="32"/>
      <c r="AA15" s="32"/>
      <c r="AB15" s="32"/>
      <c r="AC15" s="32"/>
      <c r="AD15" s="32"/>
      <c r="AE15" s="32">
        <v>0.283688</v>
      </c>
      <c r="AF15" s="32"/>
      <c r="AG15" s="32">
        <v>0.409836</v>
      </c>
      <c r="AH15" s="32"/>
      <c r="AI15" s="32"/>
      <c r="AJ15" s="32">
        <v>0.702406</v>
      </c>
      <c r="AK15" s="32">
        <v>1.494911</v>
      </c>
      <c r="AL15" s="8">
        <v>7.581651999999999</v>
      </c>
      <c r="AM15" s="8"/>
      <c r="AN15" s="8">
        <v>3.085863</v>
      </c>
      <c r="AO15" s="8">
        <f t="shared" si="0"/>
        <v>10.667514999999998</v>
      </c>
      <c r="AP15" s="8">
        <v>10.667515</v>
      </c>
      <c r="AQ15" s="8">
        <f t="shared" si="1"/>
        <v>5.685309999999999</v>
      </c>
      <c r="AR15" s="8">
        <v>16.352825</v>
      </c>
    </row>
    <row r="16" spans="1:44" ht="15">
      <c r="A16" s="4" t="s">
        <v>73</v>
      </c>
      <c r="B16" s="31"/>
      <c r="C16" s="32">
        <v>0.4</v>
      </c>
      <c r="D16" s="32">
        <v>0</v>
      </c>
      <c r="E16" s="32"/>
      <c r="F16" s="32"/>
      <c r="G16" s="32"/>
      <c r="H16" s="32"/>
      <c r="I16" s="32"/>
      <c r="J16" s="32"/>
      <c r="K16" s="32"/>
      <c r="L16" s="32"/>
      <c r="M16" s="32">
        <v>2.4972559999999997</v>
      </c>
      <c r="N16" s="32"/>
      <c r="O16" s="32"/>
      <c r="P16" s="32">
        <v>0.46242300000000003</v>
      </c>
      <c r="Q16" s="32">
        <v>0.25641</v>
      </c>
      <c r="R16" s="32"/>
      <c r="S16" s="32"/>
      <c r="T16" s="32"/>
      <c r="U16" s="32"/>
      <c r="V16" s="32"/>
      <c r="W16" s="32">
        <v>1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>
        <v>0</v>
      </c>
      <c r="AH16" s="32"/>
      <c r="AI16" s="32"/>
      <c r="AJ16" s="32"/>
      <c r="AK16" s="32">
        <v>5.053458</v>
      </c>
      <c r="AL16" s="8">
        <v>9.669547000000001</v>
      </c>
      <c r="AM16" s="8">
        <v>0.1116</v>
      </c>
      <c r="AN16" s="8">
        <v>2.729683</v>
      </c>
      <c r="AO16" s="8">
        <f t="shared" si="0"/>
        <v>12.399230000000001</v>
      </c>
      <c r="AP16" s="8">
        <v>12.51083</v>
      </c>
      <c r="AQ16" s="8">
        <f t="shared" si="1"/>
        <v>14.071203000000002</v>
      </c>
      <c r="AR16" s="8">
        <v>26.582033000000003</v>
      </c>
    </row>
    <row r="17" spans="1:44" ht="15">
      <c r="A17" s="4" t="s">
        <v>74</v>
      </c>
      <c r="B17" s="31"/>
      <c r="C17" s="32"/>
      <c r="D17" s="32"/>
      <c r="E17" s="32"/>
      <c r="F17" s="32">
        <v>0.6367929999999999</v>
      </c>
      <c r="G17" s="32"/>
      <c r="H17" s="32"/>
      <c r="I17" s="32"/>
      <c r="J17" s="32"/>
      <c r="K17" s="32">
        <v>0.27248</v>
      </c>
      <c r="L17" s="32">
        <v>0.425532</v>
      </c>
      <c r="M17" s="32"/>
      <c r="N17" s="32">
        <v>0.221239</v>
      </c>
      <c r="O17" s="32"/>
      <c r="P17" s="32">
        <v>0.36023</v>
      </c>
      <c r="Q17" s="32">
        <v>0.13624</v>
      </c>
      <c r="R17" s="32"/>
      <c r="S17" s="32"/>
      <c r="T17" s="32"/>
      <c r="U17" s="32">
        <v>0.092643</v>
      </c>
      <c r="V17" s="32"/>
      <c r="W17" s="32"/>
      <c r="X17" s="32"/>
      <c r="Y17" s="32">
        <v>0.731271</v>
      </c>
      <c r="Z17" s="32"/>
      <c r="AA17" s="32"/>
      <c r="AB17" s="32"/>
      <c r="AC17" s="32"/>
      <c r="AD17" s="32"/>
      <c r="AE17" s="32"/>
      <c r="AF17" s="32">
        <v>1.050632</v>
      </c>
      <c r="AG17" s="32"/>
      <c r="AH17" s="32"/>
      <c r="AI17" s="32"/>
      <c r="AJ17" s="32"/>
      <c r="AK17" s="32">
        <v>3.2218999999999998</v>
      </c>
      <c r="AL17" s="8">
        <v>7.14896</v>
      </c>
      <c r="AM17" s="8">
        <v>0.05</v>
      </c>
      <c r="AN17" s="8">
        <v>3.3702199999999998</v>
      </c>
      <c r="AO17" s="8">
        <f t="shared" si="0"/>
        <v>10.519179999999999</v>
      </c>
      <c r="AP17" s="8">
        <v>10.56918</v>
      </c>
      <c r="AQ17" s="8">
        <f t="shared" si="1"/>
        <v>7.752238999999999</v>
      </c>
      <c r="AR17" s="8">
        <v>18.321419</v>
      </c>
    </row>
    <row r="18" spans="1:44" ht="15">
      <c r="A18" s="4" t="s">
        <v>75</v>
      </c>
      <c r="B18" s="31">
        <v>9.311746</v>
      </c>
      <c r="C18" s="32">
        <v>1.967723</v>
      </c>
      <c r="D18" s="32">
        <v>2.396752</v>
      </c>
      <c r="E18" s="32"/>
      <c r="F18" s="32">
        <v>15.676272</v>
      </c>
      <c r="G18" s="32"/>
      <c r="H18" s="32"/>
      <c r="I18" s="32">
        <v>0.9074409999999999</v>
      </c>
      <c r="J18" s="32"/>
      <c r="K18" s="32">
        <v>4.468769</v>
      </c>
      <c r="L18" s="32">
        <v>4.800554</v>
      </c>
      <c r="M18" s="32">
        <v>3.069468</v>
      </c>
      <c r="N18" s="32">
        <v>0.410397</v>
      </c>
      <c r="O18" s="32"/>
      <c r="P18" s="32">
        <v>0.87422</v>
      </c>
      <c r="Q18" s="32">
        <v>2.6167749999999996</v>
      </c>
      <c r="R18" s="32">
        <v>13.307207</v>
      </c>
      <c r="S18" s="32">
        <v>0.05</v>
      </c>
      <c r="T18" s="32"/>
      <c r="U18" s="32"/>
      <c r="V18" s="32"/>
      <c r="W18" s="32">
        <v>6.793</v>
      </c>
      <c r="X18" s="32">
        <v>1.133103</v>
      </c>
      <c r="Y18" s="32">
        <v>12.875731</v>
      </c>
      <c r="Z18" s="32"/>
      <c r="AA18" s="32"/>
      <c r="AB18" s="32"/>
      <c r="AC18" s="32"/>
      <c r="AD18" s="32"/>
      <c r="AE18" s="32">
        <v>17.235454</v>
      </c>
      <c r="AF18" s="32">
        <v>14.803936999999998</v>
      </c>
      <c r="AG18" s="32">
        <v>6.443638</v>
      </c>
      <c r="AH18" s="32">
        <v>0.5</v>
      </c>
      <c r="AI18" s="32">
        <v>0.349982</v>
      </c>
      <c r="AJ18" s="32">
        <v>0.017988</v>
      </c>
      <c r="AK18" s="32">
        <v>75.9956</v>
      </c>
      <c r="AL18" s="8">
        <v>195.1057749999999</v>
      </c>
      <c r="AM18" s="8">
        <v>1.014317</v>
      </c>
      <c r="AN18" s="8">
        <v>46.137271</v>
      </c>
      <c r="AO18" s="8">
        <f t="shared" si="0"/>
        <v>241.2430459999999</v>
      </c>
      <c r="AP18" s="8">
        <v>242.25736300000003</v>
      </c>
      <c r="AQ18" s="8">
        <f t="shared" si="1"/>
        <v>36.2672979999999</v>
      </c>
      <c r="AR18" s="8">
        <v>278.5246609999999</v>
      </c>
    </row>
    <row r="19" spans="1:44" ht="15">
      <c r="A19" s="4" t="s">
        <v>76</v>
      </c>
      <c r="B19" s="31">
        <v>1.28101</v>
      </c>
      <c r="C19" s="32"/>
      <c r="D19" s="32">
        <v>0.567376</v>
      </c>
      <c r="E19" s="32"/>
      <c r="F19" s="32">
        <v>0.943476</v>
      </c>
      <c r="G19" s="32"/>
      <c r="H19" s="32"/>
      <c r="I19" s="32"/>
      <c r="J19" s="32"/>
      <c r="K19" s="32">
        <v>1.183311</v>
      </c>
      <c r="L19" s="32"/>
      <c r="M19" s="32"/>
      <c r="N19" s="32"/>
      <c r="O19" s="32"/>
      <c r="P19" s="32"/>
      <c r="Q19" s="32"/>
      <c r="R19" s="32"/>
      <c r="S19" s="32"/>
      <c r="T19" s="32"/>
      <c r="U19" s="32">
        <v>0.067567</v>
      </c>
      <c r="V19" s="32"/>
      <c r="W19" s="32"/>
      <c r="X19" s="32">
        <v>0.34596</v>
      </c>
      <c r="Y19" s="32">
        <v>0.966788</v>
      </c>
      <c r="Z19" s="32"/>
      <c r="AA19" s="32"/>
      <c r="AB19" s="32"/>
      <c r="AC19" s="32"/>
      <c r="AD19" s="32"/>
      <c r="AE19" s="32"/>
      <c r="AF19" s="32">
        <v>0.7410920000000001</v>
      </c>
      <c r="AG19" s="32"/>
      <c r="AH19" s="32"/>
      <c r="AI19" s="32"/>
      <c r="AJ19" s="32">
        <v>2.6885779999999997</v>
      </c>
      <c r="AK19" s="32">
        <v>3.933558</v>
      </c>
      <c r="AL19" s="8">
        <v>12.718715999999999</v>
      </c>
      <c r="AM19" s="8">
        <v>0.112676</v>
      </c>
      <c r="AN19" s="8"/>
      <c r="AO19" s="8">
        <f t="shared" si="0"/>
        <v>12.718715999999999</v>
      </c>
      <c r="AP19" s="8">
        <v>12.831392000000003</v>
      </c>
      <c r="AQ19" s="8">
        <f t="shared" si="1"/>
        <v>8.197614999999997</v>
      </c>
      <c r="AR19" s="8">
        <v>21.029007</v>
      </c>
    </row>
    <row r="20" spans="1:44" ht="15">
      <c r="A20" s="4" t="s">
        <v>77</v>
      </c>
      <c r="B20" s="31"/>
      <c r="C20" s="32">
        <v>0.144093</v>
      </c>
      <c r="D20" s="32">
        <v>1.4</v>
      </c>
      <c r="E20" s="32"/>
      <c r="F20" s="32">
        <v>0.5165460000000001</v>
      </c>
      <c r="G20" s="32"/>
      <c r="H20" s="32"/>
      <c r="I20" s="32"/>
      <c r="J20" s="32"/>
      <c r="K20" s="32">
        <v>0.410396</v>
      </c>
      <c r="L20" s="32"/>
      <c r="M20" s="32"/>
      <c r="N20" s="32"/>
      <c r="O20" s="32"/>
      <c r="P20" s="32"/>
      <c r="Q20" s="32"/>
      <c r="R20" s="32"/>
      <c r="S20" s="32">
        <v>0.1</v>
      </c>
      <c r="T20" s="32"/>
      <c r="U20" s="32"/>
      <c r="V20" s="32"/>
      <c r="W20" s="32"/>
      <c r="X20" s="32">
        <v>0.352112</v>
      </c>
      <c r="Y20" s="32"/>
      <c r="Z20" s="32"/>
      <c r="AA20" s="32"/>
      <c r="AB20" s="32"/>
      <c r="AC20" s="32"/>
      <c r="AD20" s="32"/>
      <c r="AE20" s="32">
        <v>0.394322</v>
      </c>
      <c r="AF20" s="32">
        <v>1.7802829999999998</v>
      </c>
      <c r="AG20" s="32"/>
      <c r="AH20" s="32"/>
      <c r="AI20" s="32"/>
      <c r="AJ20" s="32">
        <v>1.521299</v>
      </c>
      <c r="AK20" s="32"/>
      <c r="AL20" s="8">
        <v>6.519051</v>
      </c>
      <c r="AM20" s="8">
        <v>0.215917</v>
      </c>
      <c r="AN20" s="8">
        <v>3.430341</v>
      </c>
      <c r="AO20" s="8">
        <f t="shared" si="0"/>
        <v>9.949392</v>
      </c>
      <c r="AP20" s="8">
        <v>10.165308999999999</v>
      </c>
      <c r="AQ20" s="8">
        <f t="shared" si="1"/>
        <v>11.079964000000002</v>
      </c>
      <c r="AR20" s="8">
        <v>21.245273</v>
      </c>
    </row>
    <row r="21" spans="1:44" ht="15">
      <c r="A21" s="4" t="s">
        <v>78</v>
      </c>
      <c r="B21" s="31"/>
      <c r="C21" s="32"/>
      <c r="D21" s="32">
        <v>0.06001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>
        <v>3.7349319999999997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>
        <v>0.212389</v>
      </c>
      <c r="AF21" s="32">
        <v>0.85716</v>
      </c>
      <c r="AG21" s="32"/>
      <c r="AH21" s="32"/>
      <c r="AI21" s="32"/>
      <c r="AJ21" s="32"/>
      <c r="AK21" s="32">
        <v>1.9929</v>
      </c>
      <c r="AL21" s="8">
        <v>6.857391</v>
      </c>
      <c r="AM21" s="8"/>
      <c r="AN21" s="8"/>
      <c r="AO21" s="8">
        <f t="shared" si="0"/>
        <v>6.857391</v>
      </c>
      <c r="AP21" s="8">
        <v>6.857391</v>
      </c>
      <c r="AQ21" s="8">
        <f t="shared" si="1"/>
        <v>6.444868</v>
      </c>
      <c r="AR21" s="8">
        <v>13.302259</v>
      </c>
    </row>
    <row r="22" spans="1:44" ht="15">
      <c r="A22" s="4" t="s">
        <v>79</v>
      </c>
      <c r="B22" s="31">
        <v>2.8175980000000003</v>
      </c>
      <c r="C22" s="32">
        <v>0.266666</v>
      </c>
      <c r="D22" s="32">
        <v>2.673907</v>
      </c>
      <c r="E22" s="32"/>
      <c r="F22" s="32">
        <v>7.461749</v>
      </c>
      <c r="G22" s="32"/>
      <c r="H22" s="32"/>
      <c r="I22" s="32">
        <v>8.073247</v>
      </c>
      <c r="J22" s="32"/>
      <c r="K22" s="32">
        <v>2.405813</v>
      </c>
      <c r="L22" s="32">
        <v>0.103762</v>
      </c>
      <c r="M22" s="32">
        <v>8.217653000000002</v>
      </c>
      <c r="N22" s="32">
        <v>0.131803</v>
      </c>
      <c r="O22" s="32"/>
      <c r="P22" s="32">
        <v>8.213176</v>
      </c>
      <c r="Q22" s="32">
        <v>6.9613629999999995</v>
      </c>
      <c r="R22" s="32">
        <v>6.303141</v>
      </c>
      <c r="S22" s="32"/>
      <c r="T22" s="32"/>
      <c r="U22" s="32">
        <v>1.453703</v>
      </c>
      <c r="V22" s="32"/>
      <c r="W22" s="32">
        <v>13.377991</v>
      </c>
      <c r="X22" s="32">
        <v>0.760949</v>
      </c>
      <c r="Y22" s="32">
        <v>25.373937000000005</v>
      </c>
      <c r="Z22" s="32"/>
      <c r="AA22" s="32"/>
      <c r="AB22" s="32">
        <v>1</v>
      </c>
      <c r="AC22" s="32">
        <v>0.329939</v>
      </c>
      <c r="AD22" s="32">
        <v>0.053606</v>
      </c>
      <c r="AE22" s="32">
        <v>1.729567</v>
      </c>
      <c r="AF22" s="32">
        <v>13.130521</v>
      </c>
      <c r="AG22" s="32">
        <v>2.056529</v>
      </c>
      <c r="AH22" s="32"/>
      <c r="AI22" s="32"/>
      <c r="AJ22" s="32">
        <v>8.051548</v>
      </c>
      <c r="AK22" s="32">
        <v>114.93003199999995</v>
      </c>
      <c r="AL22" s="8">
        <v>234.49465500000005</v>
      </c>
      <c r="AM22" s="8">
        <v>1.515303</v>
      </c>
      <c r="AN22" s="8">
        <v>16.124052999999996</v>
      </c>
      <c r="AO22" s="8">
        <f t="shared" si="0"/>
        <v>250.61870800000005</v>
      </c>
      <c r="AP22" s="8">
        <v>252.134011</v>
      </c>
      <c r="AQ22" s="8">
        <f t="shared" si="1"/>
        <v>55.75679800000012</v>
      </c>
      <c r="AR22" s="8">
        <v>307.8908090000001</v>
      </c>
    </row>
    <row r="23" spans="1:44" ht="15">
      <c r="A23" s="4" t="s">
        <v>80</v>
      </c>
      <c r="B23" s="31"/>
      <c r="C23" s="32"/>
      <c r="D23" s="32"/>
      <c r="E23" s="32"/>
      <c r="F23" s="32"/>
      <c r="G23" s="32"/>
      <c r="H23" s="32"/>
      <c r="I23" s="32">
        <v>0.949097</v>
      </c>
      <c r="J23" s="32"/>
      <c r="K23" s="32"/>
      <c r="L23" s="32">
        <v>1.226158</v>
      </c>
      <c r="M23" s="32"/>
      <c r="N23" s="32"/>
      <c r="O23" s="32"/>
      <c r="P23" s="32"/>
      <c r="Q23" s="32"/>
      <c r="R23" s="32"/>
      <c r="S23" s="32">
        <v>0.1</v>
      </c>
      <c r="T23" s="32"/>
      <c r="U23" s="32"/>
      <c r="V23" s="32"/>
      <c r="W23" s="32"/>
      <c r="X23" s="32"/>
      <c r="Y23" s="32">
        <v>0.349</v>
      </c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>
        <v>0.603488</v>
      </c>
      <c r="AL23" s="8">
        <v>3.1277429999999997</v>
      </c>
      <c r="AM23" s="8">
        <v>0.1</v>
      </c>
      <c r="AN23" s="8">
        <v>0.5659890000000001</v>
      </c>
      <c r="AO23" s="8">
        <f t="shared" si="0"/>
        <v>3.693732</v>
      </c>
      <c r="AP23" s="8">
        <v>3.793732</v>
      </c>
      <c r="AQ23" s="8">
        <f t="shared" si="1"/>
        <v>14.248942000000001</v>
      </c>
      <c r="AR23" s="8">
        <v>18.042674</v>
      </c>
    </row>
    <row r="24" spans="1:44" ht="15">
      <c r="A24" s="4" t="s">
        <v>81</v>
      </c>
      <c r="B24" s="31">
        <v>15.940698999999999</v>
      </c>
      <c r="C24" s="32"/>
      <c r="D24" s="32">
        <v>4.290629</v>
      </c>
      <c r="E24" s="32"/>
      <c r="F24" s="32">
        <v>51.478006</v>
      </c>
      <c r="G24" s="32"/>
      <c r="H24" s="32">
        <v>0.229358</v>
      </c>
      <c r="I24" s="32">
        <v>12.088916000000001</v>
      </c>
      <c r="J24" s="32">
        <v>0.08604</v>
      </c>
      <c r="K24" s="32">
        <v>4.468643</v>
      </c>
      <c r="L24" s="32">
        <v>2.270281</v>
      </c>
      <c r="M24" s="32">
        <v>9.959046</v>
      </c>
      <c r="N24" s="32">
        <v>0.557329</v>
      </c>
      <c r="O24" s="32"/>
      <c r="P24" s="32">
        <v>10.573204</v>
      </c>
      <c r="Q24" s="32">
        <v>6.8992759999999995</v>
      </c>
      <c r="R24" s="32">
        <v>44.570357</v>
      </c>
      <c r="S24" s="32">
        <v>0.5</v>
      </c>
      <c r="T24" s="32"/>
      <c r="U24" s="32">
        <v>2.051984</v>
      </c>
      <c r="V24" s="32"/>
      <c r="W24" s="32">
        <v>38.087611</v>
      </c>
      <c r="X24" s="32">
        <v>0.347222</v>
      </c>
      <c r="Y24" s="32">
        <v>23.723015999999998</v>
      </c>
      <c r="Z24" s="32"/>
      <c r="AA24" s="32"/>
      <c r="AB24" s="32"/>
      <c r="AC24" s="32"/>
      <c r="AD24" s="32"/>
      <c r="AE24" s="32">
        <v>11.756855</v>
      </c>
      <c r="AF24" s="32">
        <v>24.635005</v>
      </c>
      <c r="AG24" s="32">
        <v>4.066578</v>
      </c>
      <c r="AH24" s="32">
        <v>0.3</v>
      </c>
      <c r="AI24" s="32"/>
      <c r="AJ24" s="32">
        <v>92.58436500000002</v>
      </c>
      <c r="AK24" s="32">
        <v>317.12742</v>
      </c>
      <c r="AL24" s="8">
        <v>677.4764419999998</v>
      </c>
      <c r="AM24" s="8">
        <v>56.830104000000006</v>
      </c>
      <c r="AN24" s="8">
        <v>107.62162199999999</v>
      </c>
      <c r="AO24" s="8">
        <f t="shared" si="0"/>
        <v>785.0980639999998</v>
      </c>
      <c r="AP24" s="8">
        <v>841.9281680000001</v>
      </c>
      <c r="AQ24" s="8">
        <f t="shared" si="1"/>
        <v>177.7764639999998</v>
      </c>
      <c r="AR24" s="8">
        <v>1019.704632</v>
      </c>
    </row>
    <row r="25" spans="1:44" ht="15">
      <c r="A25" s="4" t="s">
        <v>82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>
        <v>0.223853</v>
      </c>
      <c r="M25" s="32">
        <v>0.36023</v>
      </c>
      <c r="N25" s="32"/>
      <c r="O25" s="32"/>
      <c r="P25" s="32">
        <v>1.021799</v>
      </c>
      <c r="Q25" s="32">
        <v>0.067567</v>
      </c>
      <c r="R25" s="32">
        <v>1.043478</v>
      </c>
      <c r="S25" s="32">
        <v>0.15</v>
      </c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>
        <v>0.05</v>
      </c>
      <c r="AI25" s="32"/>
      <c r="AJ25" s="32">
        <v>2.686973</v>
      </c>
      <c r="AK25" s="32">
        <v>1.8127</v>
      </c>
      <c r="AL25" s="8">
        <v>7.2166</v>
      </c>
      <c r="AM25" s="8">
        <v>0.2</v>
      </c>
      <c r="AN25" s="8">
        <v>3.682026</v>
      </c>
      <c r="AO25" s="8">
        <f t="shared" si="0"/>
        <v>10.898626</v>
      </c>
      <c r="AP25" s="8">
        <v>11.098626</v>
      </c>
      <c r="AQ25" s="8">
        <f t="shared" si="1"/>
        <v>3.2371169999999996</v>
      </c>
      <c r="AR25" s="8">
        <v>14.335742999999999</v>
      </c>
    </row>
    <row r="26" spans="1:44" ht="15">
      <c r="A26" s="4" t="s">
        <v>83</v>
      </c>
      <c r="B26" s="31">
        <v>3.808197</v>
      </c>
      <c r="C26" s="32">
        <v>0.0316</v>
      </c>
      <c r="D26" s="32"/>
      <c r="E26" s="32"/>
      <c r="F26" s="32">
        <v>0.45843399999999995</v>
      </c>
      <c r="G26" s="32"/>
      <c r="H26" s="32"/>
      <c r="I26" s="32"/>
      <c r="J26" s="32"/>
      <c r="K26" s="32"/>
      <c r="L26" s="32"/>
      <c r="M26" s="32"/>
      <c r="N26" s="32"/>
      <c r="O26" s="32"/>
      <c r="P26" s="32">
        <v>0.33423400000000003</v>
      </c>
      <c r="Q26" s="32"/>
      <c r="R26" s="32">
        <v>2.193494</v>
      </c>
      <c r="S26" s="32">
        <v>0.2</v>
      </c>
      <c r="T26" s="32"/>
      <c r="U26" s="32"/>
      <c r="V26" s="32"/>
      <c r="W26" s="32"/>
      <c r="X26" s="32">
        <v>0.717954</v>
      </c>
      <c r="Y26" s="32">
        <v>0.03</v>
      </c>
      <c r="Z26" s="32"/>
      <c r="AA26" s="32"/>
      <c r="AB26" s="32"/>
      <c r="AC26" s="32"/>
      <c r="AD26" s="32"/>
      <c r="AE26" s="32">
        <v>1.933737</v>
      </c>
      <c r="AF26" s="32">
        <v>0.714293</v>
      </c>
      <c r="AG26" s="32"/>
      <c r="AH26" s="32"/>
      <c r="AI26" s="32"/>
      <c r="AJ26" s="32">
        <v>0.23</v>
      </c>
      <c r="AK26" s="32">
        <v>3.7418139999999998</v>
      </c>
      <c r="AL26" s="8">
        <v>14.193757</v>
      </c>
      <c r="AM26" s="8">
        <v>0.2</v>
      </c>
      <c r="AN26" s="8">
        <v>3.866048</v>
      </c>
      <c r="AO26" s="8">
        <f t="shared" si="0"/>
        <v>18.059805</v>
      </c>
      <c r="AP26" s="8">
        <v>18.259805</v>
      </c>
      <c r="AQ26" s="8">
        <f t="shared" si="1"/>
        <v>5.823066999999998</v>
      </c>
      <c r="AR26" s="8">
        <v>24.082872</v>
      </c>
    </row>
    <row r="27" spans="1:44" ht="15">
      <c r="A27" s="4" t="s">
        <v>84</v>
      </c>
      <c r="B27" s="31">
        <v>2.407503</v>
      </c>
      <c r="C27" s="32">
        <v>0.8400160000000001</v>
      </c>
      <c r="D27" s="32">
        <v>2.593501</v>
      </c>
      <c r="E27" s="32"/>
      <c r="F27" s="32">
        <v>7.577641999999999</v>
      </c>
      <c r="G27" s="32"/>
      <c r="H27" s="32"/>
      <c r="I27" s="32">
        <v>3.823014</v>
      </c>
      <c r="J27" s="32"/>
      <c r="K27" s="32">
        <v>4.087848</v>
      </c>
      <c r="L27" s="32">
        <v>1.452799</v>
      </c>
      <c r="M27" s="32">
        <v>6.184220999999999</v>
      </c>
      <c r="N27" s="32"/>
      <c r="O27" s="32"/>
      <c r="P27" s="32">
        <v>1.9983240000000002</v>
      </c>
      <c r="Q27" s="32">
        <v>0.31145500000000004</v>
      </c>
      <c r="R27" s="32">
        <v>7.320852</v>
      </c>
      <c r="S27" s="32"/>
      <c r="T27" s="32"/>
      <c r="U27" s="32">
        <v>1.103518</v>
      </c>
      <c r="V27" s="32"/>
      <c r="W27" s="32">
        <v>7.025527</v>
      </c>
      <c r="X27" s="32"/>
      <c r="Y27" s="32">
        <v>18.516154999999998</v>
      </c>
      <c r="Z27" s="32"/>
      <c r="AA27" s="32"/>
      <c r="AB27" s="32"/>
      <c r="AC27" s="32"/>
      <c r="AD27" s="32"/>
      <c r="AE27" s="32">
        <v>2.794327</v>
      </c>
      <c r="AF27" s="32">
        <v>11.001177999999998</v>
      </c>
      <c r="AG27" s="32">
        <v>1.9893610000000002</v>
      </c>
      <c r="AH27" s="32">
        <v>0.2</v>
      </c>
      <c r="AI27" s="32"/>
      <c r="AJ27" s="32">
        <v>34.938084</v>
      </c>
      <c r="AK27" s="32">
        <v>85.389779</v>
      </c>
      <c r="AL27" s="8">
        <v>201.35510400000007</v>
      </c>
      <c r="AM27" s="8">
        <v>0.21727300000000002</v>
      </c>
      <c r="AN27" s="8">
        <v>34.09564300000001</v>
      </c>
      <c r="AO27" s="8">
        <f t="shared" si="0"/>
        <v>235.4507470000001</v>
      </c>
      <c r="AP27" s="8">
        <v>235.66802</v>
      </c>
      <c r="AQ27" s="8">
        <f t="shared" si="1"/>
        <v>43.84452900000002</v>
      </c>
      <c r="AR27" s="8">
        <v>279.51254900000004</v>
      </c>
    </row>
    <row r="28" spans="1:44" ht="15">
      <c r="A28" s="4" t="s">
        <v>85</v>
      </c>
      <c r="B28" s="31"/>
      <c r="C28" s="32"/>
      <c r="D28" s="32"/>
      <c r="E28" s="32"/>
      <c r="F28" s="32">
        <v>1</v>
      </c>
      <c r="G28" s="32"/>
      <c r="H28" s="32">
        <v>0.051282</v>
      </c>
      <c r="I28" s="32">
        <v>0.190114</v>
      </c>
      <c r="J28" s="32"/>
      <c r="K28" s="32"/>
      <c r="L28" s="32">
        <v>0.315</v>
      </c>
      <c r="M28" s="32">
        <v>0.147229</v>
      </c>
      <c r="N28" s="32"/>
      <c r="O28" s="32"/>
      <c r="P28" s="32"/>
      <c r="Q28" s="32">
        <v>0.13624</v>
      </c>
      <c r="R28" s="32"/>
      <c r="S28" s="32"/>
      <c r="T28" s="32"/>
      <c r="U28" s="32">
        <v>0.088186</v>
      </c>
      <c r="V28" s="32"/>
      <c r="W28" s="32">
        <v>2.469</v>
      </c>
      <c r="X28" s="32"/>
      <c r="Y28" s="32">
        <v>0.728597</v>
      </c>
      <c r="Z28" s="32"/>
      <c r="AA28" s="32"/>
      <c r="AB28" s="32"/>
      <c r="AC28" s="32"/>
      <c r="AD28" s="32"/>
      <c r="AE28" s="32"/>
      <c r="AF28" s="32">
        <v>0.925628</v>
      </c>
      <c r="AG28" s="32"/>
      <c r="AH28" s="32">
        <v>0.05</v>
      </c>
      <c r="AI28" s="32"/>
      <c r="AJ28" s="32">
        <v>1.5212979999999998</v>
      </c>
      <c r="AK28" s="32">
        <v>2.75495</v>
      </c>
      <c r="AL28" s="8">
        <v>10.276242000000002</v>
      </c>
      <c r="AM28" s="8">
        <v>0.15128200000000003</v>
      </c>
      <c r="AN28" s="8">
        <v>3.1318010000000003</v>
      </c>
      <c r="AO28" s="8">
        <f t="shared" si="0"/>
        <v>13.408043000000003</v>
      </c>
      <c r="AP28" s="8">
        <v>13.559325000000001</v>
      </c>
      <c r="AQ28" s="8">
        <f t="shared" si="1"/>
        <v>6.846014999999998</v>
      </c>
      <c r="AR28" s="8">
        <v>20.40534</v>
      </c>
    </row>
    <row r="29" spans="1:44" ht="15">
      <c r="A29" s="4" t="s">
        <v>86</v>
      </c>
      <c r="B29" s="31"/>
      <c r="C29" s="32"/>
      <c r="D29" s="32">
        <v>1.758324</v>
      </c>
      <c r="E29" s="32"/>
      <c r="F29" s="32">
        <v>3.9423630000000003</v>
      </c>
      <c r="G29" s="32"/>
      <c r="H29" s="32"/>
      <c r="I29" s="32">
        <v>1.982376</v>
      </c>
      <c r="J29" s="32"/>
      <c r="K29" s="32">
        <v>1.0375230000000002</v>
      </c>
      <c r="L29" s="32">
        <v>0.19598100000000002</v>
      </c>
      <c r="M29" s="32">
        <v>1.712703</v>
      </c>
      <c r="N29" s="32">
        <v>0.407635</v>
      </c>
      <c r="O29" s="32"/>
      <c r="P29" s="32">
        <v>4.0186139999999995</v>
      </c>
      <c r="Q29" s="32">
        <v>0.5960810000000001</v>
      </c>
      <c r="R29" s="32">
        <v>16.20365</v>
      </c>
      <c r="S29" s="32"/>
      <c r="T29" s="32"/>
      <c r="U29" s="32">
        <v>1.5186220000000001</v>
      </c>
      <c r="V29" s="32"/>
      <c r="W29" s="32">
        <v>1.3250000000000002</v>
      </c>
      <c r="X29" s="32"/>
      <c r="Y29" s="32">
        <v>0.5033070000000001</v>
      </c>
      <c r="Z29" s="32"/>
      <c r="AA29" s="32"/>
      <c r="AB29" s="32"/>
      <c r="AC29" s="32">
        <v>3</v>
      </c>
      <c r="AD29" s="32"/>
      <c r="AE29" s="32">
        <v>4.960128</v>
      </c>
      <c r="AF29" s="32">
        <v>16.372951</v>
      </c>
      <c r="AG29" s="32">
        <v>2.2493659999999998</v>
      </c>
      <c r="AH29" s="32">
        <v>0.2</v>
      </c>
      <c r="AI29" s="32"/>
      <c r="AJ29" s="32">
        <v>2.390974</v>
      </c>
      <c r="AK29" s="32">
        <v>23.294985</v>
      </c>
      <c r="AL29" s="8">
        <v>84.47058299999998</v>
      </c>
      <c r="AM29" s="8">
        <v>3.304807</v>
      </c>
      <c r="AN29" s="8">
        <v>17.222134</v>
      </c>
      <c r="AO29" s="8">
        <f t="shared" si="0"/>
        <v>101.69271699999997</v>
      </c>
      <c r="AP29" s="8">
        <v>104.997524</v>
      </c>
      <c r="AQ29" s="8">
        <f t="shared" si="1"/>
        <v>97.78137499999997</v>
      </c>
      <c r="AR29" s="8">
        <v>202.77889899999997</v>
      </c>
    </row>
    <row r="30" spans="1:44" ht="15">
      <c r="A30" s="4" t="s">
        <v>87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>
        <v>0.097787</v>
      </c>
      <c r="AK30" s="32"/>
      <c r="AL30" s="8">
        <v>0.097787</v>
      </c>
      <c r="AM30" s="8"/>
      <c r="AN30" s="8">
        <v>0.732003</v>
      </c>
      <c r="AO30" s="8">
        <f t="shared" si="0"/>
        <v>0.8297899999999999</v>
      </c>
      <c r="AP30" s="8">
        <v>0.8297899999999999</v>
      </c>
      <c r="AQ30" s="8">
        <f t="shared" si="1"/>
        <v>0.27205</v>
      </c>
      <c r="AR30" s="8">
        <v>1.10184</v>
      </c>
    </row>
    <row r="31" spans="1:44" ht="15">
      <c r="A31" s="4" t="s">
        <v>88</v>
      </c>
      <c r="B31" s="31">
        <v>4.535042</v>
      </c>
      <c r="C31" s="32">
        <v>0.19571</v>
      </c>
      <c r="D31" s="32">
        <v>1.106194</v>
      </c>
      <c r="E31" s="32"/>
      <c r="F31" s="32">
        <v>5.853554000000001</v>
      </c>
      <c r="G31" s="32"/>
      <c r="H31" s="32"/>
      <c r="I31" s="32">
        <v>0.428955</v>
      </c>
      <c r="J31" s="32"/>
      <c r="K31" s="32"/>
      <c r="L31" s="32">
        <v>0.614435</v>
      </c>
      <c r="M31" s="32">
        <v>6.490705</v>
      </c>
      <c r="N31" s="32"/>
      <c r="O31" s="32"/>
      <c r="P31" s="32">
        <v>5.674028</v>
      </c>
      <c r="Q31" s="32">
        <v>0.127384</v>
      </c>
      <c r="R31" s="32">
        <v>6.056679</v>
      </c>
      <c r="S31" s="32"/>
      <c r="T31" s="32"/>
      <c r="U31" s="32"/>
      <c r="V31" s="32"/>
      <c r="W31" s="32">
        <v>5.751405</v>
      </c>
      <c r="X31" s="32"/>
      <c r="Y31" s="32">
        <v>4.449935</v>
      </c>
      <c r="Z31" s="32"/>
      <c r="AA31" s="32"/>
      <c r="AB31" s="32"/>
      <c r="AC31" s="32"/>
      <c r="AD31" s="32">
        <v>0.035872</v>
      </c>
      <c r="AE31" s="32">
        <v>1.440975</v>
      </c>
      <c r="AF31" s="32">
        <v>6.713082</v>
      </c>
      <c r="AG31" s="32">
        <v>0.68813</v>
      </c>
      <c r="AH31" s="32"/>
      <c r="AI31" s="32"/>
      <c r="AJ31" s="32">
        <v>36.731422</v>
      </c>
      <c r="AK31" s="32">
        <v>73.37566299999999</v>
      </c>
      <c r="AL31" s="8">
        <v>160.23329800000005</v>
      </c>
      <c r="AM31" s="8">
        <v>0.235872</v>
      </c>
      <c r="AN31" s="8">
        <v>28.969393999999994</v>
      </c>
      <c r="AO31" s="8">
        <f t="shared" si="0"/>
        <v>189.20269200000004</v>
      </c>
      <c r="AP31" s="8">
        <v>189.438564</v>
      </c>
      <c r="AQ31" s="8">
        <f t="shared" si="1"/>
        <v>39.924589000000054</v>
      </c>
      <c r="AR31" s="8">
        <v>229.36315300000007</v>
      </c>
    </row>
    <row r="32" spans="1:44" ht="15">
      <c r="A32" s="14" t="s">
        <v>304</v>
      </c>
      <c r="B32" s="31">
        <v>43.356685</v>
      </c>
      <c r="C32" s="32">
        <v>2.342851</v>
      </c>
      <c r="D32" s="32">
        <v>32.96732</v>
      </c>
      <c r="E32" s="32">
        <v>0.1</v>
      </c>
      <c r="F32" s="32">
        <v>131.41863899999996</v>
      </c>
      <c r="G32" s="32">
        <v>6.120568</v>
      </c>
      <c r="H32" s="32">
        <v>2.78877</v>
      </c>
      <c r="I32" s="32">
        <v>148.13210000000007</v>
      </c>
      <c r="J32" s="32">
        <v>0.669461</v>
      </c>
      <c r="K32" s="32">
        <v>66.98569299999998</v>
      </c>
      <c r="L32" s="32">
        <v>65.485061</v>
      </c>
      <c r="M32" s="32">
        <v>159.86801500000007</v>
      </c>
      <c r="N32" s="32">
        <v>2.824528000000001</v>
      </c>
      <c r="O32" s="32">
        <v>0</v>
      </c>
      <c r="P32" s="32">
        <v>86.21255099999995</v>
      </c>
      <c r="Q32" s="32">
        <v>93.690249</v>
      </c>
      <c r="R32" s="32">
        <v>65.74291800000002</v>
      </c>
      <c r="S32" s="56">
        <v>25.519538000000015</v>
      </c>
      <c r="T32" s="56">
        <v>4</v>
      </c>
      <c r="U32" s="32">
        <v>21.369289000000002</v>
      </c>
      <c r="V32" s="32">
        <v>0.05</v>
      </c>
      <c r="W32" s="32">
        <v>198.9508330000001</v>
      </c>
      <c r="X32" s="32">
        <v>23.418334</v>
      </c>
      <c r="Y32" s="32">
        <v>254.34462800000003</v>
      </c>
      <c r="Z32" s="32">
        <v>1.4084830000000002</v>
      </c>
      <c r="AA32" s="32">
        <v>0.089162</v>
      </c>
      <c r="AB32" s="32">
        <v>1.92487</v>
      </c>
      <c r="AC32" s="32">
        <v>208.35212899999996</v>
      </c>
      <c r="AD32" s="32">
        <v>0.238402</v>
      </c>
      <c r="AE32" s="32">
        <v>67.970649</v>
      </c>
      <c r="AF32" s="32">
        <v>174.94405200000006</v>
      </c>
      <c r="AG32" s="32">
        <v>178.56973399999998</v>
      </c>
      <c r="AH32" s="32">
        <v>7.981365999999999</v>
      </c>
      <c r="AI32" s="32">
        <v>44.799699000000004</v>
      </c>
      <c r="AJ32" s="32">
        <v>111.705623</v>
      </c>
      <c r="AK32" s="32">
        <v>770.1551330000002</v>
      </c>
      <c r="AL32" s="8"/>
      <c r="AM32" s="8"/>
      <c r="AN32" s="8"/>
      <c r="AO32" s="8"/>
      <c r="AP32" s="8"/>
      <c r="AQ32" s="8"/>
      <c r="AR32" s="8"/>
    </row>
    <row r="33" spans="1:44" s="36" customFormat="1" ht="15">
      <c r="A33" s="5" t="s">
        <v>257</v>
      </c>
      <c r="B33" s="34">
        <v>109.371739</v>
      </c>
      <c r="C33" s="35">
        <v>7.885069000000001</v>
      </c>
      <c r="D33" s="35">
        <v>78.414476</v>
      </c>
      <c r="E33" s="35">
        <v>0.13</v>
      </c>
      <c r="F33" s="35">
        <v>309.9881449999999</v>
      </c>
      <c r="G33" s="35">
        <v>6.870568</v>
      </c>
      <c r="H33" s="35">
        <v>3.549666</v>
      </c>
      <c r="I33" s="35">
        <v>209.6008850000001</v>
      </c>
      <c r="J33" s="35">
        <v>0.844499</v>
      </c>
      <c r="K33" s="35">
        <v>107.00688899999997</v>
      </c>
      <c r="L33" s="35">
        <v>99.01394100000002</v>
      </c>
      <c r="M33" s="35">
        <v>240.54394100000007</v>
      </c>
      <c r="N33" s="35">
        <v>5.616096000000001</v>
      </c>
      <c r="O33" s="35">
        <v>1</v>
      </c>
      <c r="P33" s="35">
        <v>191.60718199999997</v>
      </c>
      <c r="Q33" s="35">
        <v>119.664771</v>
      </c>
      <c r="R33" s="35">
        <v>218.58502</v>
      </c>
      <c r="S33" s="58">
        <v>30.319538000000016</v>
      </c>
      <c r="T33" s="57">
        <v>4</v>
      </c>
      <c r="U33" s="35">
        <v>43.20496200000001</v>
      </c>
      <c r="V33" s="35">
        <v>0.1</v>
      </c>
      <c r="W33" s="35">
        <v>395.0239690000001</v>
      </c>
      <c r="X33" s="35">
        <v>29.152291</v>
      </c>
      <c r="Y33" s="35">
        <v>439.083211</v>
      </c>
      <c r="Z33" s="35">
        <v>2.166363</v>
      </c>
      <c r="AA33" s="35">
        <v>0.357702</v>
      </c>
      <c r="AB33" s="35">
        <v>2.9248700000000003</v>
      </c>
      <c r="AC33" s="35">
        <v>212.48206799999997</v>
      </c>
      <c r="AD33" s="35">
        <v>1.220814</v>
      </c>
      <c r="AE33" s="35">
        <v>154.19958699999998</v>
      </c>
      <c r="AF33" s="35">
        <v>376.145845</v>
      </c>
      <c r="AG33" s="35">
        <v>217.412402</v>
      </c>
      <c r="AH33" s="35">
        <v>11.131331</v>
      </c>
      <c r="AI33" s="35">
        <v>45.149681</v>
      </c>
      <c r="AJ33" s="35">
        <v>471.075525</v>
      </c>
      <c r="AK33" s="35">
        <v>1861.626102</v>
      </c>
      <c r="AL33" s="9">
        <v>5684.5797499999935</v>
      </c>
      <c r="AM33" s="9">
        <v>400.33035600000005</v>
      </c>
      <c r="AN33" s="9">
        <v>1106.8965689999998</v>
      </c>
      <c r="AO33" s="9">
        <f>AL33+AN33</f>
        <v>6791.476318999993</v>
      </c>
      <c r="AP33" s="9">
        <v>7191.8066750000025</v>
      </c>
      <c r="AQ33" s="9">
        <f>AR33-AP33</f>
        <v>710.409580999989</v>
      </c>
      <c r="AR33" s="9">
        <v>7902.2162559999915</v>
      </c>
    </row>
    <row r="34" spans="1:44" ht="15">
      <c r="A34" s="5" t="s">
        <v>30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9">
        <f aca="true" t="shared" si="2" ref="AL34:AR34">SUM(AL2:AL31)</f>
        <v>2399.8895879999995</v>
      </c>
      <c r="AM34" s="9">
        <f t="shared" si="2"/>
        <v>71.136323</v>
      </c>
      <c r="AN34" s="9">
        <f t="shared" si="2"/>
        <v>420.6357469999999</v>
      </c>
      <c r="AO34" s="9">
        <f t="shared" si="2"/>
        <v>2820.525334999999</v>
      </c>
      <c r="AP34" s="9">
        <f t="shared" si="2"/>
        <v>2891.661658</v>
      </c>
      <c r="AQ34" s="9">
        <f t="shared" si="2"/>
        <v>763.4910979999999</v>
      </c>
      <c r="AR34" s="9">
        <f t="shared" si="2"/>
        <v>3655.152756</v>
      </c>
    </row>
    <row r="35" spans="1:44" ht="1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9">
        <f aca="true" t="shared" si="3" ref="AL35:AR35">AL33-AL34</f>
        <v>3284.690161999994</v>
      </c>
      <c r="AM35" s="9">
        <f t="shared" si="3"/>
        <v>329.19403300000005</v>
      </c>
      <c r="AN35" s="9">
        <f t="shared" si="3"/>
        <v>686.2608219999998</v>
      </c>
      <c r="AO35" s="9">
        <f t="shared" si="3"/>
        <v>3970.950983999994</v>
      </c>
      <c r="AP35" s="9">
        <f t="shared" si="3"/>
        <v>4300.145017000003</v>
      </c>
      <c r="AQ35" s="9">
        <f t="shared" si="3"/>
        <v>-53.08151700001088</v>
      </c>
      <c r="AR35" s="9">
        <f t="shared" si="3"/>
        <v>4247.063499999991</v>
      </c>
    </row>
    <row r="36" spans="1:4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8"/>
      <c r="AP36" s="8"/>
      <c r="AQ36" s="4"/>
      <c r="AR36" s="4"/>
    </row>
    <row r="37" spans="1:44" ht="15">
      <c r="A37" s="5" t="s">
        <v>111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 t="s">
        <v>32</v>
      </c>
      <c r="AM37" s="5" t="s">
        <v>254</v>
      </c>
      <c r="AN37" s="5" t="s">
        <v>24</v>
      </c>
      <c r="AO37" s="5" t="s">
        <v>26</v>
      </c>
      <c r="AP37" s="5" t="s">
        <v>255</v>
      </c>
      <c r="AQ37" s="5" t="s">
        <v>252</v>
      </c>
      <c r="AR37" s="5" t="s">
        <v>253</v>
      </c>
    </row>
    <row r="38" spans="1:44" ht="15">
      <c r="A38" s="4" t="s">
        <v>59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15">
        <f>AL2/$AR2</f>
        <v>0.3675610510272554</v>
      </c>
      <c r="AM38" s="15">
        <f aca="true" t="shared" si="4" ref="AM38:AR38">AM2/$AR2</f>
        <v>0.01538930843928556</v>
      </c>
      <c r="AN38" s="15">
        <f t="shared" si="4"/>
        <v>0.02506431818809738</v>
      </c>
      <c r="AO38" s="15">
        <f t="shared" si="4"/>
        <v>0.3926253692153528</v>
      </c>
      <c r="AP38" s="15">
        <f t="shared" si="4"/>
        <v>0.4080146776546384</v>
      </c>
      <c r="AQ38" s="15">
        <f t="shared" si="4"/>
        <v>0.5919853223453616</v>
      </c>
      <c r="AR38" s="15">
        <f t="shared" si="4"/>
        <v>1</v>
      </c>
    </row>
    <row r="39" spans="1:44" ht="15">
      <c r="A39" s="4" t="s">
        <v>60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15">
        <f aca="true" t="shared" si="5" ref="AL39:AR39">AL3/$AR3</f>
        <v>0.9087493358700183</v>
      </c>
      <c r="AM39" s="15">
        <f t="shared" si="5"/>
        <v>0.09125066412998176</v>
      </c>
      <c r="AN39" s="15">
        <f t="shared" si="5"/>
        <v>0</v>
      </c>
      <c r="AO39" s="15">
        <f t="shared" si="5"/>
        <v>0.9087493358700183</v>
      </c>
      <c r="AP39" s="15">
        <f t="shared" si="5"/>
        <v>1</v>
      </c>
      <c r="AQ39" s="15">
        <f t="shared" si="5"/>
        <v>0</v>
      </c>
      <c r="AR39" s="15">
        <f t="shared" si="5"/>
        <v>1</v>
      </c>
    </row>
    <row r="40" spans="1:44" ht="15">
      <c r="A40" s="4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15">
        <f aca="true" t="shared" si="6" ref="AL40:AR40">AL4/$AR4</f>
        <v>0.6189883173037316</v>
      </c>
      <c r="AM40" s="15">
        <f t="shared" si="6"/>
        <v>0.009569106201592166</v>
      </c>
      <c r="AN40" s="15">
        <f t="shared" si="6"/>
        <v>0.24295726205770798</v>
      </c>
      <c r="AO40" s="15">
        <f t="shared" si="6"/>
        <v>0.8619455793614396</v>
      </c>
      <c r="AP40" s="15">
        <f t="shared" si="6"/>
        <v>0.8715146855630319</v>
      </c>
      <c r="AQ40" s="15">
        <f t="shared" si="6"/>
        <v>0.12848531443696806</v>
      </c>
      <c r="AR40" s="15">
        <f t="shared" si="6"/>
        <v>1</v>
      </c>
    </row>
    <row r="41" spans="1:44" ht="15">
      <c r="A41" s="4" t="s">
        <v>62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15">
        <f aca="true" t="shared" si="7" ref="AL41:AR41">AL5/$AR5</f>
        <v>0.7179410356205506</v>
      </c>
      <c r="AM41" s="15">
        <f t="shared" si="7"/>
        <v>0.00594798057730268</v>
      </c>
      <c r="AN41" s="15">
        <f t="shared" si="7"/>
        <v>0.05658588714571265</v>
      </c>
      <c r="AO41" s="15">
        <f t="shared" si="7"/>
        <v>0.7745269227662632</v>
      </c>
      <c r="AP41" s="15">
        <f t="shared" si="7"/>
        <v>0.7804749033435656</v>
      </c>
      <c r="AQ41" s="15">
        <f t="shared" si="7"/>
        <v>0.21952509665643435</v>
      </c>
      <c r="AR41" s="15">
        <f t="shared" si="7"/>
        <v>1</v>
      </c>
    </row>
    <row r="42" spans="1:44" ht="15">
      <c r="A42" s="4" t="s">
        <v>63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15">
        <f aca="true" t="shared" si="8" ref="AL42:AR42">AL6/$AR6</f>
        <v>0.7339627343611459</v>
      </c>
      <c r="AM42" s="15">
        <f t="shared" si="8"/>
        <v>0.0037037921506922105</v>
      </c>
      <c r="AN42" s="15">
        <f t="shared" si="8"/>
        <v>0.09875014815471438</v>
      </c>
      <c r="AO42" s="15">
        <f t="shared" si="8"/>
        <v>0.8327128825158603</v>
      </c>
      <c r="AP42" s="15">
        <f t="shared" si="8"/>
        <v>0.8364166746665523</v>
      </c>
      <c r="AQ42" s="15">
        <f t="shared" si="8"/>
        <v>0.16358332533344763</v>
      </c>
      <c r="AR42" s="15">
        <f t="shared" si="8"/>
        <v>1</v>
      </c>
    </row>
    <row r="43" spans="1:44" ht="15">
      <c r="A43" s="4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15">
        <f aca="true" t="shared" si="9" ref="AL43:AR43">AL7/$AR7</f>
        <v>0.46573327778658896</v>
      </c>
      <c r="AM43" s="15">
        <f t="shared" si="9"/>
        <v>0</v>
      </c>
      <c r="AN43" s="15">
        <f t="shared" si="9"/>
        <v>0.008161258389266972</v>
      </c>
      <c r="AO43" s="15">
        <f t="shared" si="9"/>
        <v>0.4738945361758559</v>
      </c>
      <c r="AP43" s="15">
        <f t="shared" si="9"/>
        <v>0.47389453617585586</v>
      </c>
      <c r="AQ43" s="15">
        <f t="shared" si="9"/>
        <v>0.5261054638241441</v>
      </c>
      <c r="AR43" s="15">
        <f t="shared" si="9"/>
        <v>1</v>
      </c>
    </row>
    <row r="44" spans="1:44" ht="15">
      <c r="A44" s="4" t="s">
        <v>65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15">
        <f aca="true" t="shared" si="10" ref="AL44:AR44">AL8/$AR8</f>
        <v>0.6911468117252747</v>
      </c>
      <c r="AM44" s="15">
        <f t="shared" si="10"/>
        <v>0.001021026747675249</v>
      </c>
      <c r="AN44" s="15">
        <f t="shared" si="10"/>
        <v>0.13699845538081207</v>
      </c>
      <c r="AO44" s="15">
        <f t="shared" si="10"/>
        <v>0.8281452671060867</v>
      </c>
      <c r="AP44" s="15">
        <f t="shared" si="10"/>
        <v>0.8291662938537622</v>
      </c>
      <c r="AQ44" s="15">
        <f t="shared" si="10"/>
        <v>0.17083370614623777</v>
      </c>
      <c r="AR44" s="15">
        <f t="shared" si="10"/>
        <v>1</v>
      </c>
    </row>
    <row r="45" spans="1:44" ht="15">
      <c r="A45" s="4" t="s">
        <v>66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15">
        <f aca="true" t="shared" si="11" ref="AL45:AR45">AL9/$AR9</f>
        <v>0.20218406763516994</v>
      </c>
      <c r="AM45" s="15">
        <f t="shared" si="11"/>
        <v>0.0030338272722679</v>
      </c>
      <c r="AN45" s="15">
        <f t="shared" si="11"/>
        <v>0.09565058478575222</v>
      </c>
      <c r="AO45" s="15">
        <f t="shared" si="11"/>
        <v>0.2978346524209222</v>
      </c>
      <c r="AP45" s="15">
        <f t="shared" si="11"/>
        <v>0.3008684796931901</v>
      </c>
      <c r="AQ45" s="15">
        <f t="shared" si="11"/>
        <v>0.69913152030681</v>
      </c>
      <c r="AR45" s="15">
        <f t="shared" si="11"/>
        <v>1</v>
      </c>
    </row>
    <row r="46" spans="1:44" ht="15">
      <c r="A46" s="4" t="s">
        <v>67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15">
        <f aca="true" t="shared" si="12" ref="AL46:AR46">AL10/$AR10</f>
        <v>0.38301798999271963</v>
      </c>
      <c r="AM46" s="15">
        <f t="shared" si="12"/>
        <v>0</v>
      </c>
      <c r="AN46" s="15">
        <f t="shared" si="12"/>
        <v>0.12360943445545047</v>
      </c>
      <c r="AO46" s="15">
        <f t="shared" si="12"/>
        <v>0.5066274244481701</v>
      </c>
      <c r="AP46" s="15">
        <f t="shared" si="12"/>
        <v>0.5066274244481701</v>
      </c>
      <c r="AQ46" s="15">
        <f t="shared" si="12"/>
        <v>0.49337257555182984</v>
      </c>
      <c r="AR46" s="15">
        <f t="shared" si="12"/>
        <v>1</v>
      </c>
    </row>
    <row r="47" spans="1:44" ht="15">
      <c r="A47" s="4" t="s">
        <v>68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15">
        <f aca="true" t="shared" si="13" ref="AL47:AR47">AL11/$AR11</f>
        <v>0.7345390299128723</v>
      </c>
      <c r="AM47" s="15">
        <f t="shared" si="13"/>
        <v>0.006691375126937478</v>
      </c>
      <c r="AN47" s="15">
        <f t="shared" si="13"/>
        <v>0.11896308109051683</v>
      </c>
      <c r="AO47" s="15">
        <f t="shared" si="13"/>
        <v>0.8535021110033892</v>
      </c>
      <c r="AP47" s="15">
        <f t="shared" si="13"/>
        <v>0.8601934861303269</v>
      </c>
      <c r="AQ47" s="15">
        <f t="shared" si="13"/>
        <v>0.13980651386967316</v>
      </c>
      <c r="AR47" s="15">
        <f t="shared" si="13"/>
        <v>1</v>
      </c>
    </row>
    <row r="48" spans="1:44" ht="15">
      <c r="A48" s="4" t="s">
        <v>69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15">
        <f aca="true" t="shared" si="14" ref="AL48:AR48">AL12/$AR12</f>
        <v>0.4780851075825316</v>
      </c>
      <c r="AM48" s="15">
        <f t="shared" si="14"/>
        <v>0.16203266964093746</v>
      </c>
      <c r="AN48" s="15">
        <f t="shared" si="14"/>
        <v>0.10846242470167516</v>
      </c>
      <c r="AO48" s="15">
        <f t="shared" si="14"/>
        <v>0.5865475322842068</v>
      </c>
      <c r="AP48" s="15">
        <f t="shared" si="14"/>
        <v>0.7485802019251443</v>
      </c>
      <c r="AQ48" s="15">
        <f t="shared" si="14"/>
        <v>0.25141979807485565</v>
      </c>
      <c r="AR48" s="15">
        <f t="shared" si="14"/>
        <v>1</v>
      </c>
    </row>
    <row r="49" spans="1:44" ht="15">
      <c r="A49" s="4" t="s">
        <v>70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15">
        <f aca="true" t="shared" si="15" ref="AL49:AR49">AL13/$AR13</f>
        <v>0.404348120951415</v>
      </c>
      <c r="AM49" s="15">
        <f t="shared" si="15"/>
        <v>0.06055252273920235</v>
      </c>
      <c r="AN49" s="15">
        <f t="shared" si="15"/>
        <v>0.2126098840863241</v>
      </c>
      <c r="AO49" s="15">
        <f t="shared" si="15"/>
        <v>0.6169580050377391</v>
      </c>
      <c r="AP49" s="15">
        <f t="shared" si="15"/>
        <v>0.6775105277769414</v>
      </c>
      <c r="AQ49" s="15">
        <f t="shared" si="15"/>
        <v>0.32248947222305857</v>
      </c>
      <c r="AR49" s="15">
        <f t="shared" si="15"/>
        <v>1</v>
      </c>
    </row>
    <row r="50" spans="1:44" ht="15">
      <c r="A50" s="4" t="s">
        <v>71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15">
        <f aca="true" t="shared" si="16" ref="AL50:AR50">AL14/$AR14</f>
        <v>0.5061269356091018</v>
      </c>
      <c r="AM50" s="15">
        <f t="shared" si="16"/>
        <v>0</v>
      </c>
      <c r="AN50" s="15">
        <f t="shared" si="16"/>
        <v>0.12359964587565507</v>
      </c>
      <c r="AO50" s="15">
        <f t="shared" si="16"/>
        <v>0.6297265814847569</v>
      </c>
      <c r="AP50" s="15">
        <f t="shared" si="16"/>
        <v>0.6297265814847569</v>
      </c>
      <c r="AQ50" s="15">
        <f t="shared" si="16"/>
        <v>0.3702734185152431</v>
      </c>
      <c r="AR50" s="15">
        <f t="shared" si="16"/>
        <v>1</v>
      </c>
    </row>
    <row r="51" spans="1:44" ht="15">
      <c r="A51" s="4" t="s">
        <v>72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15">
        <f aca="true" t="shared" si="17" ref="AL51:AR51">AL15/$AR15</f>
        <v>0.4636294952095433</v>
      </c>
      <c r="AM51" s="15">
        <f t="shared" si="17"/>
        <v>0</v>
      </c>
      <c r="AN51" s="15">
        <f t="shared" si="17"/>
        <v>0.1887051931394117</v>
      </c>
      <c r="AO51" s="15">
        <f t="shared" si="17"/>
        <v>0.6523346883489549</v>
      </c>
      <c r="AP51" s="15">
        <f t="shared" si="17"/>
        <v>0.652334688348955</v>
      </c>
      <c r="AQ51" s="15">
        <f t="shared" si="17"/>
        <v>0.347665311651045</v>
      </c>
      <c r="AR51" s="15">
        <f t="shared" si="17"/>
        <v>1</v>
      </c>
    </row>
    <row r="52" spans="1:44" ht="15">
      <c r="A52" s="4" t="s">
        <v>73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15">
        <f aca="true" t="shared" si="18" ref="AL52:AR52">AL16/$AR16</f>
        <v>0.3637625083077732</v>
      </c>
      <c r="AM52" s="15">
        <f t="shared" si="18"/>
        <v>0.0041983244848127306</v>
      </c>
      <c r="AN52" s="15">
        <f t="shared" si="18"/>
        <v>0.10268902307058304</v>
      </c>
      <c r="AO52" s="15">
        <f t="shared" si="18"/>
        <v>0.4664515313783562</v>
      </c>
      <c r="AP52" s="15">
        <f t="shared" si="18"/>
        <v>0.4706498558631689</v>
      </c>
      <c r="AQ52" s="15">
        <f t="shared" si="18"/>
        <v>0.5293501441368311</v>
      </c>
      <c r="AR52" s="15">
        <f t="shared" si="18"/>
        <v>1</v>
      </c>
    </row>
    <row r="53" spans="1:44" ht="15">
      <c r="A53" s="4" t="s">
        <v>74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15">
        <f aca="true" t="shared" si="19" ref="AL53:AR53">AL17/$AR17</f>
        <v>0.3901968510190177</v>
      </c>
      <c r="AM53" s="15">
        <f t="shared" si="19"/>
        <v>0.002729046260008573</v>
      </c>
      <c r="AN53" s="15">
        <f t="shared" si="19"/>
        <v>0.18394972572812182</v>
      </c>
      <c r="AO53" s="15">
        <f t="shared" si="19"/>
        <v>0.5741465767471394</v>
      </c>
      <c r="AP53" s="15">
        <f t="shared" si="19"/>
        <v>0.5768756230071481</v>
      </c>
      <c r="AQ53" s="15">
        <f t="shared" si="19"/>
        <v>0.42312437699285194</v>
      </c>
      <c r="AR53" s="15">
        <f t="shared" si="19"/>
        <v>1</v>
      </c>
    </row>
    <row r="54" spans="1:44" ht="15">
      <c r="A54" s="4" t="s">
        <v>75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15">
        <f aca="true" t="shared" si="20" ref="AL54:AR54">AL18/$AR18</f>
        <v>0.7004973071307318</v>
      </c>
      <c r="AM54" s="15">
        <f t="shared" si="20"/>
        <v>0.0036417493386698718</v>
      </c>
      <c r="AN54" s="15">
        <f t="shared" si="20"/>
        <v>0.1656487825327611</v>
      </c>
      <c r="AO54" s="15">
        <f t="shared" si="20"/>
        <v>0.8661460896634929</v>
      </c>
      <c r="AP54" s="15">
        <f t="shared" si="20"/>
        <v>0.8697878390021633</v>
      </c>
      <c r="AQ54" s="15">
        <f t="shared" si="20"/>
        <v>0.13021216099783678</v>
      </c>
      <c r="AR54" s="15">
        <f t="shared" si="20"/>
        <v>1</v>
      </c>
    </row>
    <row r="55" spans="1:44" ht="15">
      <c r="A55" s="4" t="s">
        <v>76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15">
        <f aca="true" t="shared" si="21" ref="AL55:AR55">AL19/$AR19</f>
        <v>0.6048177167852005</v>
      </c>
      <c r="AM55" s="15">
        <f t="shared" si="21"/>
        <v>0.005358122711167484</v>
      </c>
      <c r="AN55" s="15">
        <f t="shared" si="21"/>
        <v>0</v>
      </c>
      <c r="AO55" s="15">
        <f t="shared" si="21"/>
        <v>0.6048177167852005</v>
      </c>
      <c r="AP55" s="15">
        <f t="shared" si="21"/>
        <v>0.6101758394963682</v>
      </c>
      <c r="AQ55" s="15">
        <f t="shared" si="21"/>
        <v>0.38982416050363183</v>
      </c>
      <c r="AR55" s="15">
        <f t="shared" si="21"/>
        <v>1</v>
      </c>
    </row>
    <row r="56" spans="1:44" ht="15">
      <c r="A56" s="4" t="s">
        <v>77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15">
        <f aca="true" t="shared" si="22" ref="AL56:AR56">AL20/$AR20</f>
        <v>0.3068471278293294</v>
      </c>
      <c r="AM56" s="15">
        <f t="shared" si="22"/>
        <v>0.010163060742970919</v>
      </c>
      <c r="AN56" s="15">
        <f t="shared" si="22"/>
        <v>0.16146372889630553</v>
      </c>
      <c r="AO56" s="15">
        <f t="shared" si="22"/>
        <v>0.4683108567256349</v>
      </c>
      <c r="AP56" s="15">
        <f t="shared" si="22"/>
        <v>0.47847391746860574</v>
      </c>
      <c r="AQ56" s="15">
        <f t="shared" si="22"/>
        <v>0.5215260825313942</v>
      </c>
      <c r="AR56" s="15">
        <f t="shared" si="22"/>
        <v>1</v>
      </c>
    </row>
    <row r="57" spans="1:44" ht="15">
      <c r="A57" s="4" t="s">
        <v>78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15">
        <f aca="true" t="shared" si="23" ref="AL57:AR57">AL21/$AR21</f>
        <v>0.5155057498128701</v>
      </c>
      <c r="AM57" s="15">
        <f t="shared" si="23"/>
        <v>0</v>
      </c>
      <c r="AN57" s="15">
        <f t="shared" si="23"/>
        <v>0</v>
      </c>
      <c r="AO57" s="15">
        <f t="shared" si="23"/>
        <v>0.5155057498128701</v>
      </c>
      <c r="AP57" s="15">
        <f t="shared" si="23"/>
        <v>0.5155057498128701</v>
      </c>
      <c r="AQ57" s="15">
        <f t="shared" si="23"/>
        <v>0.4844942501871299</v>
      </c>
      <c r="AR57" s="15">
        <f t="shared" si="23"/>
        <v>1</v>
      </c>
    </row>
    <row r="58" spans="1:44" ht="15">
      <c r="A58" s="4" t="s">
        <v>79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15">
        <f aca="true" t="shared" si="24" ref="AL58:AR58">AL22/$AR22</f>
        <v>0.7616162878054602</v>
      </c>
      <c r="AM58" s="15">
        <f t="shared" si="24"/>
        <v>0.0049215597078768256</v>
      </c>
      <c r="AN58" s="15">
        <f t="shared" si="24"/>
        <v>0.05236938722649558</v>
      </c>
      <c r="AO58" s="15">
        <f t="shared" si="24"/>
        <v>0.8139856750319558</v>
      </c>
      <c r="AP58" s="15">
        <f t="shared" si="24"/>
        <v>0.8189072347398324</v>
      </c>
      <c r="AQ58" s="15">
        <f t="shared" si="24"/>
        <v>0.1810927652601676</v>
      </c>
      <c r="AR58" s="15">
        <f t="shared" si="24"/>
        <v>1</v>
      </c>
    </row>
    <row r="59" spans="1:44" ht="15">
      <c r="A59" s="4" t="s">
        <v>80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15">
        <f aca="true" t="shared" si="25" ref="AL59:AR59">AL23/$AR23</f>
        <v>0.1733525196985768</v>
      </c>
      <c r="AM59" s="15">
        <f t="shared" si="25"/>
        <v>0.0055424157195324815</v>
      </c>
      <c r="AN59" s="15">
        <f t="shared" si="25"/>
        <v>0.0313694633068247</v>
      </c>
      <c r="AO59" s="15">
        <f t="shared" si="25"/>
        <v>0.2047219830054015</v>
      </c>
      <c r="AP59" s="15">
        <f t="shared" si="25"/>
        <v>0.210264398724934</v>
      </c>
      <c r="AQ59" s="15">
        <f t="shared" si="25"/>
        <v>0.789735601275066</v>
      </c>
      <c r="AR59" s="15">
        <f t="shared" si="25"/>
        <v>1</v>
      </c>
    </row>
    <row r="60" spans="1:44" ht="15">
      <c r="A60" s="4" t="s">
        <v>81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15">
        <f aca="true" t="shared" si="26" ref="AL60:AR60">AL24/$AR24</f>
        <v>0.6643849804538299</v>
      </c>
      <c r="AM60" s="15">
        <f t="shared" si="26"/>
        <v>0.055731926889982006</v>
      </c>
      <c r="AN60" s="15">
        <f t="shared" si="26"/>
        <v>0.1055419565849339</v>
      </c>
      <c r="AO60" s="15">
        <f t="shared" si="26"/>
        <v>0.7699269370387638</v>
      </c>
      <c r="AP60" s="15">
        <f t="shared" si="26"/>
        <v>0.8256588639287462</v>
      </c>
      <c r="AQ60" s="15">
        <f t="shared" si="26"/>
        <v>0.17434113607125384</v>
      </c>
      <c r="AR60" s="15">
        <f t="shared" si="26"/>
        <v>1</v>
      </c>
    </row>
    <row r="61" spans="1:44" ht="15">
      <c r="A61" s="4" t="s">
        <v>82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15">
        <f aca="true" t="shared" si="27" ref="AL61:AR61">AL25/$AR25</f>
        <v>0.503399091348108</v>
      </c>
      <c r="AM61" s="15">
        <f t="shared" si="27"/>
        <v>0.01395114295785018</v>
      </c>
      <c r="AN61" s="15">
        <f t="shared" si="27"/>
        <v>0.2568423555026063</v>
      </c>
      <c r="AO61" s="15">
        <f t="shared" si="27"/>
        <v>0.7602414468507144</v>
      </c>
      <c r="AP61" s="15">
        <f t="shared" si="27"/>
        <v>0.7741925898085645</v>
      </c>
      <c r="AQ61" s="15">
        <f t="shared" si="27"/>
        <v>0.22580741019143546</v>
      </c>
      <c r="AR61" s="15">
        <f t="shared" si="27"/>
        <v>1</v>
      </c>
    </row>
    <row r="62" spans="1:44" ht="15">
      <c r="A62" s="4" t="s">
        <v>83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15">
        <f aca="true" t="shared" si="28" ref="AL62:AR62">AL26/$AR26</f>
        <v>0.5893714420771742</v>
      </c>
      <c r="AM62" s="15">
        <f t="shared" si="28"/>
        <v>0.00830465735149861</v>
      </c>
      <c r="AN62" s="15">
        <f t="shared" si="28"/>
        <v>0.1605310197222325</v>
      </c>
      <c r="AO62" s="15">
        <f t="shared" si="28"/>
        <v>0.7499024617994068</v>
      </c>
      <c r="AP62" s="15">
        <f t="shared" si="28"/>
        <v>0.7582071191509053</v>
      </c>
      <c r="AQ62" s="15">
        <f t="shared" si="28"/>
        <v>0.2417928808490947</v>
      </c>
      <c r="AR62" s="15">
        <f t="shared" si="28"/>
        <v>1</v>
      </c>
    </row>
    <row r="63" spans="1:44" ht="15">
      <c r="A63" s="4" t="s">
        <v>84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15">
        <f aca="true" t="shared" si="29" ref="AL63:AR63">AL27/$AR27</f>
        <v>0.7203794774881469</v>
      </c>
      <c r="AM63" s="15">
        <f t="shared" si="29"/>
        <v>0.0007773282479707199</v>
      </c>
      <c r="AN63" s="15">
        <f t="shared" si="29"/>
        <v>0.12198251249177369</v>
      </c>
      <c r="AO63" s="15">
        <f t="shared" si="29"/>
        <v>0.8423619899799206</v>
      </c>
      <c r="AP63" s="15">
        <f t="shared" si="29"/>
        <v>0.843139318227891</v>
      </c>
      <c r="AQ63" s="15">
        <f t="shared" si="29"/>
        <v>0.156860681772109</v>
      </c>
      <c r="AR63" s="15">
        <f t="shared" si="29"/>
        <v>1</v>
      </c>
    </row>
    <row r="64" spans="1:44" ht="15">
      <c r="A64" s="4" t="s">
        <v>85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15">
        <f aca="true" t="shared" si="30" ref="AL64:AR64">AL28/$AR28</f>
        <v>0.5036055267885761</v>
      </c>
      <c r="AM64" s="15">
        <f t="shared" si="30"/>
        <v>0.007413843631127932</v>
      </c>
      <c r="AN64" s="15">
        <f t="shared" si="30"/>
        <v>0.15347948135145018</v>
      </c>
      <c r="AO64" s="15">
        <f t="shared" si="30"/>
        <v>0.6570850081400262</v>
      </c>
      <c r="AP64" s="15">
        <f t="shared" si="30"/>
        <v>0.6644988517711541</v>
      </c>
      <c r="AQ64" s="15">
        <f t="shared" si="30"/>
        <v>0.33550114822884586</v>
      </c>
      <c r="AR64" s="15">
        <f t="shared" si="30"/>
        <v>1</v>
      </c>
    </row>
    <row r="65" spans="1:44" ht="15">
      <c r="A65" s="4" t="s">
        <v>86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15">
        <f aca="true" t="shared" si="31" ref="AL65:AR65">AL29/$AR29</f>
        <v>0.41656495531125254</v>
      </c>
      <c r="AM65" s="15">
        <f t="shared" si="31"/>
        <v>0.016297588241664142</v>
      </c>
      <c r="AN65" s="15">
        <f t="shared" si="31"/>
        <v>0.08493060217276356</v>
      </c>
      <c r="AO65" s="15">
        <f t="shared" si="31"/>
        <v>0.5014955574840161</v>
      </c>
      <c r="AP65" s="15">
        <f t="shared" si="31"/>
        <v>0.5177931457256804</v>
      </c>
      <c r="AQ65" s="15">
        <f t="shared" si="31"/>
        <v>0.48220685427431964</v>
      </c>
      <c r="AR65" s="15">
        <f t="shared" si="31"/>
        <v>1</v>
      </c>
    </row>
    <row r="66" spans="1:44" ht="15">
      <c r="A66" s="4" t="s">
        <v>87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15">
        <f aca="true" t="shared" si="32" ref="AL66:AR66">AL30/$AR30</f>
        <v>0.08874882015537647</v>
      </c>
      <c r="AM66" s="15">
        <f t="shared" si="32"/>
        <v>0</v>
      </c>
      <c r="AN66" s="15">
        <f t="shared" si="32"/>
        <v>0.6643460030494446</v>
      </c>
      <c r="AO66" s="15">
        <f t="shared" si="32"/>
        <v>0.753094823204821</v>
      </c>
      <c r="AP66" s="15">
        <f t="shared" si="32"/>
        <v>0.753094823204821</v>
      </c>
      <c r="AQ66" s="15">
        <f t="shared" si="32"/>
        <v>0.246905176795179</v>
      </c>
      <c r="AR66" s="15">
        <f t="shared" si="32"/>
        <v>1</v>
      </c>
    </row>
    <row r="67" spans="1:44" ht="15">
      <c r="A67" s="4" t="s">
        <v>88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15">
        <f aca="true" t="shared" si="33" ref="AL67:AR67">AL31/$AR31</f>
        <v>0.6986008689896236</v>
      </c>
      <c r="AM67" s="15">
        <f t="shared" si="33"/>
        <v>0.001028377910378656</v>
      </c>
      <c r="AN67" s="15">
        <f t="shared" si="33"/>
        <v>0.12630360901953586</v>
      </c>
      <c r="AO67" s="15">
        <f t="shared" si="33"/>
        <v>0.8249044780091594</v>
      </c>
      <c r="AP67" s="15">
        <f t="shared" si="33"/>
        <v>0.825932855919538</v>
      </c>
      <c r="AQ67" s="15">
        <f t="shared" si="33"/>
        <v>0.17406714408046198</v>
      </c>
      <c r="AR67" s="15">
        <f t="shared" si="33"/>
        <v>1</v>
      </c>
    </row>
    <row r="68" spans="1:44" ht="15">
      <c r="A68" s="5" t="s">
        <v>257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15">
        <f aca="true" t="shared" si="34" ref="AL68:AR68">AL33/$AR33</f>
        <v>0.7193652471461798</v>
      </c>
      <c r="AM68" s="15">
        <f t="shared" si="34"/>
        <v>0.050660516370459666</v>
      </c>
      <c r="AN68" s="15">
        <f t="shared" si="34"/>
        <v>0.14007419350989742</v>
      </c>
      <c r="AO68" s="15">
        <f t="shared" si="34"/>
        <v>0.8594394406560771</v>
      </c>
      <c r="AP68" s="15">
        <f t="shared" si="34"/>
        <v>0.910099957026538</v>
      </c>
      <c r="AQ68" s="15">
        <f t="shared" si="34"/>
        <v>0.08990004297346196</v>
      </c>
      <c r="AR68" s="15">
        <f t="shared" si="34"/>
        <v>1</v>
      </c>
    </row>
    <row r="69" spans="1:44" ht="15">
      <c r="A69" s="5" t="s">
        <v>30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15">
        <f aca="true" t="shared" si="35" ref="AL69:AR69">AL34/$AR34</f>
        <v>0.6565770976494859</v>
      </c>
      <c r="AM69" s="15">
        <f t="shared" si="35"/>
        <v>0.0194619288847035</v>
      </c>
      <c r="AN69" s="15">
        <f t="shared" si="35"/>
        <v>0.1150802100704324</v>
      </c>
      <c r="AO69" s="15">
        <f t="shared" si="35"/>
        <v>0.7716573077199181</v>
      </c>
      <c r="AP69" s="15">
        <f t="shared" si="35"/>
        <v>0.7911192366046219</v>
      </c>
      <c r="AQ69" s="15">
        <f t="shared" si="35"/>
        <v>0.208880763395378</v>
      </c>
      <c r="AR69" s="15">
        <f t="shared" si="35"/>
        <v>1</v>
      </c>
    </row>
    <row r="70" spans="1:44" ht="15">
      <c r="A70" s="5" t="s">
        <v>31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15">
        <f aca="true" t="shared" si="36" ref="AL70:AR70">AL35/$AR35</f>
        <v>0.7734026491480527</v>
      </c>
      <c r="AM70" s="15">
        <f t="shared" si="36"/>
        <v>0.07751097505370493</v>
      </c>
      <c r="AN70" s="15">
        <f t="shared" si="36"/>
        <v>0.16158478016634348</v>
      </c>
      <c r="AO70" s="15">
        <f t="shared" si="36"/>
        <v>0.9349874293143963</v>
      </c>
      <c r="AP70" s="15">
        <f t="shared" si="36"/>
        <v>1.0124984043681031</v>
      </c>
      <c r="AQ70" s="15">
        <f t="shared" si="36"/>
        <v>-0.01249840436810304</v>
      </c>
      <c r="AR70" s="15">
        <f t="shared" si="36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KerryS</dc:creator>
  <cp:keywords/>
  <dc:description/>
  <cp:lastModifiedBy>Anna Scott</cp:lastModifiedBy>
  <dcterms:created xsi:type="dcterms:W3CDTF">2010-04-23T09:35:43Z</dcterms:created>
  <dcterms:modified xsi:type="dcterms:W3CDTF">2010-06-07T12:14:01Z</dcterms:modified>
  <cp:category/>
  <cp:version/>
  <cp:contentType/>
  <cp:contentStatus/>
</cp:coreProperties>
</file>